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Area" localSheetId="0">'Форма 1'!$A$1:$AT$41</definedName>
  </definedNames>
  <calcPr fullCalcOnLoad="1"/>
</workbook>
</file>

<file path=xl/sharedStrings.xml><?xml version="1.0" encoding="utf-8"?>
<sst xmlns="http://schemas.openxmlformats.org/spreadsheetml/2006/main" count="190" uniqueCount="127">
  <si>
    <t>Инвестиции, млн.руб., из них:</t>
  </si>
  <si>
    <t>средства федерального бюджета</t>
  </si>
  <si>
    <t>средства областного бюджета</t>
  </si>
  <si>
    <t>средства местного бюджета</t>
  </si>
  <si>
    <t>частные инвестиции (собственные и привлеченные средства)</t>
  </si>
  <si>
    <t>Объем отгруженной продукции, млн.руб.</t>
  </si>
  <si>
    <t>Основные причины, сдерживающие реализациюмероприятий (инвест-проектов)</t>
  </si>
  <si>
    <t>Предложения по их устранению (что сделано для устранен ия проблемы)</t>
  </si>
  <si>
    <t xml:space="preserve">% освоения
от объема финансирования </t>
  </si>
  <si>
    <t>% освоения от плана
по КИПу</t>
  </si>
  <si>
    <t>% освоения
от объема финансирования 
за счет федерального бюджета</t>
  </si>
  <si>
    <t>% освоения
от объема финансирования 
за счет областного бюджета</t>
  </si>
  <si>
    <t>% от плана</t>
  </si>
  <si>
    <t>Итого</t>
  </si>
  <si>
    <t>1.Форма мониторинга  реализации мероприятий (проектов) Плана моногорода</t>
  </si>
  <si>
    <t>1 Вместе с формами представляется пояснительная записка с описательной частью заполненных форм
* В соответствии с мероприятиями Планов моногородов Балахна, Ворсма, Володарск, Выкса, Кулебаки, Первомайск, Княгинино, Кстово, Сергач, Шахунья на 2010-2020 годы, утвержденными в соответствии с действующим законодательством органами местного самоуправления (далее - Планы), а также областных целевых программ модернизации Павлово, утвержденной постановлением Правительства Нижегородской области от 25.08.2010 №539, и Заволжье, утвержденной постановлением Правительства Нижегородской области от 25.08.2010 №538 (далее - ОЦП)
** Указываются этапы реализации (строительства) проекта, наличие соответствующей документации: проектно-сметной документации, заключения Главного управления государственной экспертизы и т.д.
***  В соответствии с Планами и приложениями к ОЦП Павлово и Заволжье</t>
  </si>
  <si>
    <t>Наименование мероприятия* (проекта)</t>
  </si>
  <si>
    <t>Стадия реализации проекта (краткое описание)**</t>
  </si>
  <si>
    <t>Развитие социальной инфраструктуры</t>
  </si>
  <si>
    <t>Капитальный ремонт многоквартирных домов</t>
  </si>
  <si>
    <t>Содействие занятости населения</t>
  </si>
  <si>
    <t>Опережающее профессиональное обучение работников, находящихся под угрозой увольнения</t>
  </si>
  <si>
    <t>Организация общественных работ, временного трудоустройства работников организаций в случае угрозы увольнения, признанных в установленном порядке безработных граждан и граждан ищущих работу</t>
  </si>
  <si>
    <t>Стажировка в целях приобретения опыта работы выпускников образовательных учреждений</t>
  </si>
  <si>
    <t>Содействие развитию малого предпринимательства и самозанятости безработных граждан</t>
  </si>
  <si>
    <t>Оказание адресной поддержки гражданам, включая организацию их переезда в другую местность для замещения рабочих мест</t>
  </si>
  <si>
    <t xml:space="preserve"> Развитие малого предпринимательства</t>
  </si>
  <si>
    <t>Поддержка малого и среднего предпринимательства</t>
  </si>
  <si>
    <t>Оказание государственной поддержки в виде грантов начинающим малым предприятиям на создание собственного дела</t>
  </si>
  <si>
    <t>Организация льготного кредитования объектов малого предпринимательства в коммерческих банках с компенсацией части процентной ставки из областного бюджета</t>
  </si>
  <si>
    <t>Организация конкурентоспособности малого предпринимательства, расширение производственных и торговых площадей, строительство объектов торговли, бытового обслуживания</t>
  </si>
  <si>
    <t>Имущественная поддержка предпринимателей</t>
  </si>
  <si>
    <t>Организация и проведение конкурсов подготовки и переподготовки кадров для малого бизнеса</t>
  </si>
  <si>
    <t>Организация работы "Школа молодого предпринимателя"</t>
  </si>
  <si>
    <t>Субсидирование расходов на изготовление выставочной экспозиции</t>
  </si>
  <si>
    <t>Развитие сферы услуг</t>
  </si>
  <si>
    <t>Строительство центра ритуальных услуг (ИП Бурдина Л.М.)</t>
  </si>
  <si>
    <t>Развитие деревообрабатывающей промышленности</t>
  </si>
  <si>
    <t>Увеличение объемов производств клееного бруса (ООО "Профиль")</t>
  </si>
  <si>
    <t>Производство детских кроваток  (ИП Саидов М.С.)</t>
  </si>
  <si>
    <t>Увеличение производства по изготовлению детских кроваток (ООО "Агат")</t>
  </si>
  <si>
    <t>Развитие инфраструктуры малого предпринимательства</t>
  </si>
  <si>
    <t>Строительство современного комбината бытовых услуг типа "Мультисервис"</t>
  </si>
  <si>
    <t>Развитие социальной и инженерной инфраструктуры</t>
  </si>
  <si>
    <t>2. Форма достижения основных целевых показателей Плана</t>
  </si>
  <si>
    <t>Доля работающих на градообразующем предприятии от численности экономически активного населения</t>
  </si>
  <si>
    <t>Доля занятых в малом предпринимательствк от численности экономически активного населения</t>
  </si>
  <si>
    <t>Уровень зарегистрированной безработицы</t>
  </si>
  <si>
    <t>Общее количество дополнительно созданных временных рабочих мест в период реализации проектов (нарастающим итогом)</t>
  </si>
  <si>
    <t>Общее количество дополнительно созданных постоянных рабочих мест в период эксплуатации проектов (нарастающим итогом)</t>
  </si>
  <si>
    <t>Среднемесячная заработная плата работников крупных и средних предприятий</t>
  </si>
  <si>
    <t>Объем отгруженных товаров, выполненных работ и услуг собственного производства градообразующим предприятием</t>
  </si>
  <si>
    <t>Доля градообразующего предприятия в общегородском объеме отгруженных товаров по промышленности</t>
  </si>
  <si>
    <t>Доля малого предпринимательства в общегородском объеме отгруженных товаров, выполненных работ и услуг собственного производства</t>
  </si>
  <si>
    <t>Доля собственных доходов бюджета муниципального образования в общих доходах</t>
  </si>
  <si>
    <t>Опережающее профессиональное обучение женщин, находящихся в отпуске по уходу за ребенком в возрасте до 3 лет</t>
  </si>
  <si>
    <t>Содействие трудоустройству инвалидов, родителей, воспитывающих детей-инвалидов и многодетных родителей</t>
  </si>
  <si>
    <t xml:space="preserve"> Развитие промышленного производства</t>
  </si>
  <si>
    <t>Увеличение производства ультрапастери зованного молока (ОАО "Молоко")</t>
  </si>
  <si>
    <t>временные</t>
  </si>
  <si>
    <t>постоянные</t>
  </si>
  <si>
    <t>Общий объем дополнительных налоговых и неналоговых поступлений от реализации проектов в бюджет города</t>
  </si>
  <si>
    <t>0</t>
  </si>
  <si>
    <t>366</t>
  </si>
  <si>
    <t>Создано рабочих мест, ед. в т.ч.</t>
  </si>
  <si>
    <t>постоянных рабочих мест, ед.</t>
  </si>
  <si>
    <t>временных рабочих мест, ед.</t>
  </si>
  <si>
    <t>План по КИПу на 2012 год
(в рамках КИПа)</t>
  </si>
  <si>
    <t>% профинансированных средств
от плана по КИПу на 2012 год</t>
  </si>
  <si>
    <t>План по КИПу на 2012 год 
(в рамках КИПа)</t>
  </si>
  <si>
    <t>План на 2012 год (в рамках КИПа)</t>
  </si>
  <si>
    <t>Налоговые поступления в бюджет городского округа, млн.руб.</t>
  </si>
  <si>
    <t>Готова проектно-сметная документация. В рамках реализации проекта приобретен автотранспорт для перевозки готовой продукции.</t>
  </si>
  <si>
    <t>Растущее конкурентное давление со стороны белорусской молочной продукциивынуждает предприятие снижать цены.</t>
  </si>
  <si>
    <t>Увеличение объемов производства ДСП и фанеры клееной (ООО ФК "Росплит")</t>
  </si>
  <si>
    <t>производственные мощности предприятия загружены на 65-70%. Для того, чтобы загрузить производство на полную мощность предприятие исследует новые рынки сбыта</t>
  </si>
  <si>
    <t>Производство угля древесного (ООО "Заветлужье")</t>
  </si>
  <si>
    <t>В 2011г. были проведены ремонтно-строительные  работы в зданиях, приобретенных у ОАО «Карбохим», а так же проведена модернизация оборудования (2 вертикальных реторт). Плановый объем производства угля березового  - 300 т. в месяц.</t>
  </si>
  <si>
    <t>Увеличение объема производства деревообрабатывающих станков (ООО "Сявский ЭМЗ")</t>
  </si>
  <si>
    <t xml:space="preserve">Объект введен в эксплуатацию в 2010 году, в 2011 году передан в муниципальную собственность. </t>
  </si>
  <si>
    <t>план на 2012 год</t>
  </si>
  <si>
    <t>3,8</t>
  </si>
  <si>
    <t>25,6</t>
  </si>
  <si>
    <t>1,4</t>
  </si>
  <si>
    <t>513</t>
  </si>
  <si>
    <t>13168</t>
  </si>
  <si>
    <t>2159</t>
  </si>
  <si>
    <t>82,3</t>
  </si>
  <si>
    <t>14,5</t>
  </si>
  <si>
    <t>1369</t>
  </si>
  <si>
    <t>76</t>
  </si>
  <si>
    <t>Количество субъектов малого предпринимательства</t>
  </si>
  <si>
    <t>Профинансировано
по состоянию на 01.01.2013</t>
  </si>
  <si>
    <t>Фактически освоено
по состоянию на 01.01.2013</t>
  </si>
  <si>
    <t>Профинансировано (за счет средств
федерального бюджета)
по состоянию на 01.01.2013</t>
  </si>
  <si>
    <t>Профинансировано (за счет средств
областного бюджета)
по состоянию на 01.01.2013</t>
  </si>
  <si>
    <t>Профинансировано (за счет средств
местного бюджета)
по состоянию на 01.01.2013</t>
  </si>
  <si>
    <t>по состоянию на 01.01.2013</t>
  </si>
  <si>
    <t>факт по состоянию на 01.01.2013 г.</t>
  </si>
  <si>
    <t>2,5</t>
  </si>
  <si>
    <t>-1,3</t>
  </si>
  <si>
    <t>38,2</t>
  </si>
  <si>
    <t>отклонение факта по состоянию на 01.01.2013 от плана на 2012 год , +/-</t>
  </si>
  <si>
    <t>12,6</t>
  </si>
  <si>
    <t>1,13</t>
  </si>
  <si>
    <t>-0,27</t>
  </si>
  <si>
    <t>4,47</t>
  </si>
  <si>
    <t>14016,8</t>
  </si>
  <si>
    <t>1567,5</t>
  </si>
  <si>
    <t>59</t>
  </si>
  <si>
    <t>15,5</t>
  </si>
  <si>
    <t>1384</t>
  </si>
  <si>
    <t>В рамках мероприятия за 2012 год проведен капитальный ремонт 10 домов</t>
  </si>
  <si>
    <t>За 2012 год предприятием произведено фанеры клеёной – 11354 куб.м. (68% к аналогичному периоду 2011 года), плит древесностружечных – 15141 усл.куб.м. (117,1% к аналогичному периоду 2011 года)</t>
  </si>
  <si>
    <t>В 1 полугодие 2012 года строительство здания закончено, во втором полугодии проведены внутренние ремонтные работы. Объект введен в эксплуатацию.</t>
  </si>
  <si>
    <t>За  2012 года предприятием изготовлено 14656 шт. детских кроваток, что составляет 1103 % к уровню 2011 года.</t>
  </si>
  <si>
    <t>В 2012 году предприятием приобретено 3 станка (ленточно-пильный, консольно-фрейзерный и токарно-винторезный) и установка плазменной резки.</t>
  </si>
  <si>
    <t>Недостаток финансовых средств. В настоящее время предприятие нарабатывает новые рынки сбыта продукции</t>
  </si>
  <si>
    <t>В связи с тем, что предприятие работает не на полную производственнукю мощность дополнительно создано только 4 рабочих места (или 33% от плана). При наращивании объемов производства будут дополнительно созданы новые рабочие места</t>
  </si>
  <si>
    <t>В связи с тем, что предприятие работает не на полную производственнукю мощность дополнительно создано только 5 рабочих места (или 33% от плана). При наращивании объемов производства будут дополнительно созданы новые рабочие места</t>
  </si>
  <si>
    <t xml:space="preserve">В 2012 году 13 предпринимателей получили государственную поддержку от области в виде грантов по 300 тыс.руб </t>
  </si>
  <si>
    <t xml:space="preserve">Сдерживающим фактором при реализации мероприятия в 2012 году является недостаточное количество заготовленного сырья для производства. Заготовка собственного сырья возобновлена в декабре 2012 года  </t>
  </si>
  <si>
    <r>
      <t>Формы мониторинга реализации комплексного плана модернизации городского округа город Шахунья Нижегородской области (далее - План) по состоянию на 01.01.2013г.</t>
    </r>
    <r>
      <rPr>
        <b/>
        <vertAlign val="superscript"/>
        <sz val="14"/>
        <rFont val="Times New Roman"/>
        <family val="1"/>
      </rPr>
      <t xml:space="preserve">  </t>
    </r>
  </si>
  <si>
    <t>Глава администрации городского округа город Шахунья                                    _______________________________________                                                      В.И. Романюк</t>
  </si>
  <si>
    <t>Глава администрации</t>
  </si>
  <si>
    <t>городского округа город Шахунья</t>
  </si>
  <si>
    <t>В.И. Романюк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</si>
</sst>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</numFmts>
  <fonts count="1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22"/>
      <name val="Times New Roman"/>
      <family val="1"/>
    </font>
    <font>
      <b/>
      <sz val="8.5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17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9" fontId="14" fillId="3" borderId="1" xfId="17" applyFont="1" applyFill="1" applyBorder="1" applyAlignment="1">
      <alignment horizontal="center"/>
    </xf>
    <xf numFmtId="164" fontId="14" fillId="3" borderId="1" xfId="17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2" borderId="1" xfId="17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9" fontId="9" fillId="2" borderId="1" xfId="17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66" fontId="14" fillId="3" borderId="1" xfId="0" applyNumberFormat="1" applyFont="1" applyFill="1" applyBorder="1" applyAlignment="1">
      <alignment horizontal="center"/>
    </xf>
    <xf numFmtId="9" fontId="14" fillId="3" borderId="1" xfId="17" applyNumberFormat="1" applyFont="1" applyFill="1" applyBorder="1" applyAlignment="1">
      <alignment horizontal="center"/>
    </xf>
    <xf numFmtId="9" fontId="16" fillId="3" borderId="1" xfId="1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/>
    </xf>
    <xf numFmtId="0" fontId="10" fillId="5" borderId="15" xfId="0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6"/>
  <sheetViews>
    <sheetView view="pageBreakPreview" zoomScale="75" zoomScaleSheetLayoutView="75" workbookViewId="0" topLeftCell="A1">
      <pane ySplit="4" topLeftCell="BM38" activePane="bottomLeft" state="frozen"/>
      <selection pane="topLeft" activeCell="A1" sqref="A1"/>
      <selection pane="bottomLeft" activeCell="AJ4" sqref="AJ4"/>
    </sheetView>
  </sheetViews>
  <sheetFormatPr defaultColWidth="9.00390625" defaultRowHeight="12.75"/>
  <cols>
    <col min="1" max="1" width="26.25390625" style="10" customWidth="1"/>
    <col min="2" max="2" width="8.875" style="10" customWidth="1"/>
    <col min="3" max="3" width="6.125" style="10" customWidth="1"/>
    <col min="4" max="4" width="7.75390625" style="10" customWidth="1"/>
    <col min="5" max="5" width="5.375" style="10" customWidth="1"/>
    <col min="6" max="6" width="6.875" style="10" customWidth="1"/>
    <col min="7" max="7" width="6.00390625" style="10" customWidth="1"/>
    <col min="8" max="8" width="6.25390625" style="10" customWidth="1"/>
    <col min="9" max="9" width="7.875" style="10" customWidth="1"/>
    <col min="10" max="11" width="6.25390625" style="10" customWidth="1"/>
    <col min="12" max="12" width="7.00390625" style="10" customWidth="1"/>
    <col min="13" max="13" width="6.875" style="10" customWidth="1"/>
    <col min="14" max="14" width="5.75390625" style="10" customWidth="1"/>
    <col min="15" max="15" width="7.875" style="10" customWidth="1"/>
    <col min="16" max="17" width="5.75390625" style="10" customWidth="1"/>
    <col min="18" max="19" width="7.25390625" style="10" customWidth="1"/>
    <col min="20" max="25" width="7.125" style="10" customWidth="1"/>
    <col min="26" max="26" width="7.75390625" style="10" customWidth="1"/>
    <col min="27" max="27" width="7.625" style="10" customWidth="1"/>
    <col min="28" max="28" width="7.00390625" style="10" customWidth="1"/>
    <col min="29" max="29" width="6.375" style="10" customWidth="1"/>
    <col min="30" max="30" width="6.25390625" style="10" customWidth="1"/>
    <col min="31" max="31" width="5.75390625" style="10" customWidth="1"/>
    <col min="32" max="32" width="6.25390625" style="10" customWidth="1"/>
    <col min="33" max="33" width="5.875" style="10" customWidth="1"/>
    <col min="34" max="34" width="6.875" style="10" customWidth="1"/>
    <col min="35" max="36" width="5.875" style="10" customWidth="1"/>
    <col min="37" max="37" width="6.375" style="10" customWidth="1"/>
    <col min="38" max="40" width="5.875" style="10" customWidth="1"/>
    <col min="41" max="41" width="6.75390625" style="10" customWidth="1"/>
    <col min="42" max="42" width="6.25390625" style="10" customWidth="1"/>
    <col min="43" max="43" width="6.625" style="10" customWidth="1"/>
    <col min="44" max="44" width="18.875" style="10" customWidth="1"/>
    <col min="45" max="45" width="22.625" style="10" customWidth="1"/>
    <col min="46" max="46" width="12.75390625" style="10" customWidth="1"/>
    <col min="47" max="16384" width="9.125" style="10" customWidth="1"/>
  </cols>
  <sheetData>
    <row r="1" spans="1:46" ht="26.25" customHeight="1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21.75" customHeight="1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1:69" s="2" customFormat="1" ht="53.25" customHeight="1">
      <c r="A3" s="75" t="s">
        <v>16</v>
      </c>
      <c r="B3" s="73" t="s">
        <v>0</v>
      </c>
      <c r="C3" s="73"/>
      <c r="D3" s="73"/>
      <c r="E3" s="73"/>
      <c r="F3" s="73"/>
      <c r="G3" s="73"/>
      <c r="H3" s="73" t="s">
        <v>1</v>
      </c>
      <c r="I3" s="73"/>
      <c r="J3" s="73"/>
      <c r="K3" s="73"/>
      <c r="L3" s="73"/>
      <c r="M3" s="73"/>
      <c r="N3" s="73" t="s">
        <v>2</v>
      </c>
      <c r="O3" s="73"/>
      <c r="P3" s="73"/>
      <c r="Q3" s="73"/>
      <c r="R3" s="73"/>
      <c r="S3" s="73"/>
      <c r="T3" s="73" t="s">
        <v>3</v>
      </c>
      <c r="U3" s="73"/>
      <c r="V3" s="73"/>
      <c r="W3" s="73"/>
      <c r="X3" s="73"/>
      <c r="Y3" s="73"/>
      <c r="Z3" s="73" t="s">
        <v>4</v>
      </c>
      <c r="AA3" s="73"/>
      <c r="AB3" s="73"/>
      <c r="AC3" s="73" t="s">
        <v>5</v>
      </c>
      <c r="AD3" s="73"/>
      <c r="AE3" s="73"/>
      <c r="AF3" s="73" t="s">
        <v>71</v>
      </c>
      <c r="AG3" s="73"/>
      <c r="AH3" s="73"/>
      <c r="AI3" s="73" t="s">
        <v>64</v>
      </c>
      <c r="AJ3" s="73"/>
      <c r="AK3" s="73"/>
      <c r="AL3" s="73" t="s">
        <v>65</v>
      </c>
      <c r="AM3" s="73"/>
      <c r="AN3" s="73"/>
      <c r="AO3" s="73" t="s">
        <v>66</v>
      </c>
      <c r="AP3" s="73"/>
      <c r="AQ3" s="73"/>
      <c r="AR3" s="74" t="s">
        <v>17</v>
      </c>
      <c r="AS3" s="74" t="s">
        <v>6</v>
      </c>
      <c r="AT3" s="74" t="s">
        <v>7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s="7" customFormat="1" ht="182.25" customHeight="1">
      <c r="A4" s="75"/>
      <c r="B4" s="3" t="s">
        <v>67</v>
      </c>
      <c r="C4" s="3" t="s">
        <v>92</v>
      </c>
      <c r="D4" s="3" t="s">
        <v>93</v>
      </c>
      <c r="E4" s="4" t="s">
        <v>68</v>
      </c>
      <c r="F4" s="4" t="s">
        <v>8</v>
      </c>
      <c r="G4" s="4" t="s">
        <v>9</v>
      </c>
      <c r="H4" s="5" t="s">
        <v>67</v>
      </c>
      <c r="I4" s="3" t="s">
        <v>94</v>
      </c>
      <c r="J4" s="3" t="s">
        <v>93</v>
      </c>
      <c r="K4" s="4" t="s">
        <v>68</v>
      </c>
      <c r="L4" s="4" t="s">
        <v>10</v>
      </c>
      <c r="M4" s="4" t="s">
        <v>9</v>
      </c>
      <c r="N4" s="5" t="s">
        <v>69</v>
      </c>
      <c r="O4" s="3" t="s">
        <v>95</v>
      </c>
      <c r="P4" s="3" t="s">
        <v>93</v>
      </c>
      <c r="Q4" s="4" t="s">
        <v>68</v>
      </c>
      <c r="R4" s="4" t="s">
        <v>11</v>
      </c>
      <c r="S4" s="4" t="s">
        <v>9</v>
      </c>
      <c r="T4" s="5" t="s">
        <v>69</v>
      </c>
      <c r="U4" s="3" t="s">
        <v>96</v>
      </c>
      <c r="V4" s="3" t="s">
        <v>93</v>
      </c>
      <c r="W4" s="4" t="s">
        <v>68</v>
      </c>
      <c r="X4" s="4" t="s">
        <v>11</v>
      </c>
      <c r="Y4" s="4" t="s">
        <v>9</v>
      </c>
      <c r="Z4" s="3" t="s">
        <v>69</v>
      </c>
      <c r="AA4" s="3" t="s">
        <v>93</v>
      </c>
      <c r="AB4" s="4" t="s">
        <v>9</v>
      </c>
      <c r="AC4" s="3" t="s">
        <v>70</v>
      </c>
      <c r="AD4" s="3" t="s">
        <v>97</v>
      </c>
      <c r="AE4" s="4" t="s">
        <v>12</v>
      </c>
      <c r="AF4" s="3" t="s">
        <v>70</v>
      </c>
      <c r="AG4" s="3" t="s">
        <v>97</v>
      </c>
      <c r="AH4" s="4" t="s">
        <v>12</v>
      </c>
      <c r="AI4" s="3" t="s">
        <v>70</v>
      </c>
      <c r="AJ4" s="3" t="s">
        <v>97</v>
      </c>
      <c r="AK4" s="4" t="s">
        <v>12</v>
      </c>
      <c r="AL4" s="3" t="s">
        <v>70</v>
      </c>
      <c r="AM4" s="3" t="s">
        <v>97</v>
      </c>
      <c r="AN4" s="4" t="s">
        <v>12</v>
      </c>
      <c r="AO4" s="3" t="s">
        <v>70</v>
      </c>
      <c r="AP4" s="3" t="s">
        <v>97</v>
      </c>
      <c r="AQ4" s="4" t="s">
        <v>12</v>
      </c>
      <c r="AR4" s="74"/>
      <c r="AS4" s="74"/>
      <c r="AT4" s="74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s="9" customFormat="1" ht="15.75" customHeight="1">
      <c r="A5" s="68" t="s">
        <v>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80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s="9" customFormat="1" ht="63" customHeight="1">
      <c r="A6" s="15" t="s">
        <v>21</v>
      </c>
      <c r="B6" s="38">
        <v>0</v>
      </c>
      <c r="C6" s="38">
        <v>0</v>
      </c>
      <c r="D6" s="38">
        <v>0</v>
      </c>
      <c r="E6" s="43">
        <v>0</v>
      </c>
      <c r="F6" s="43">
        <v>0</v>
      </c>
      <c r="G6" s="43">
        <v>0</v>
      </c>
      <c r="H6" s="40">
        <v>0</v>
      </c>
      <c r="I6" s="38">
        <v>0</v>
      </c>
      <c r="J6" s="38">
        <v>0</v>
      </c>
      <c r="K6" s="43">
        <v>0</v>
      </c>
      <c r="L6" s="39">
        <v>0</v>
      </c>
      <c r="M6" s="43">
        <v>0</v>
      </c>
      <c r="N6" s="38">
        <v>0</v>
      </c>
      <c r="O6" s="38">
        <v>0</v>
      </c>
      <c r="P6" s="38">
        <v>0</v>
      </c>
      <c r="Q6" s="39">
        <v>0</v>
      </c>
      <c r="R6" s="39">
        <v>0</v>
      </c>
      <c r="S6" s="39">
        <v>0</v>
      </c>
      <c r="T6" s="38">
        <v>0</v>
      </c>
      <c r="U6" s="38">
        <v>0</v>
      </c>
      <c r="V6" s="38">
        <v>0</v>
      </c>
      <c r="W6" s="39">
        <v>0</v>
      </c>
      <c r="X6" s="39">
        <v>0</v>
      </c>
      <c r="Y6" s="39">
        <v>0</v>
      </c>
      <c r="Z6" s="38">
        <v>0</v>
      </c>
      <c r="AA6" s="38">
        <v>0</v>
      </c>
      <c r="AB6" s="39">
        <v>0</v>
      </c>
      <c r="AC6" s="14"/>
      <c r="AD6" s="14"/>
      <c r="AE6" s="31"/>
      <c r="AF6" s="14"/>
      <c r="AG6" s="14"/>
      <c r="AH6" s="31"/>
      <c r="AI6" s="14">
        <v>0</v>
      </c>
      <c r="AJ6" s="14">
        <v>0</v>
      </c>
      <c r="AK6" s="32">
        <v>0</v>
      </c>
      <c r="AL6" s="14">
        <v>0</v>
      </c>
      <c r="AM6" s="14">
        <v>0</v>
      </c>
      <c r="AN6" s="32">
        <v>0</v>
      </c>
      <c r="AO6" s="14">
        <v>0</v>
      </c>
      <c r="AP6" s="14">
        <v>0</v>
      </c>
      <c r="AQ6" s="32">
        <v>0</v>
      </c>
      <c r="AR6" s="14"/>
      <c r="AS6" s="14"/>
      <c r="AT6" s="14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s="9" customFormat="1" ht="70.5" customHeight="1">
      <c r="A7" s="15" t="s">
        <v>55</v>
      </c>
      <c r="B7" s="38">
        <v>0</v>
      </c>
      <c r="C7" s="38">
        <v>0</v>
      </c>
      <c r="D7" s="38">
        <v>0</v>
      </c>
      <c r="E7" s="43">
        <v>0</v>
      </c>
      <c r="F7" s="43">
        <v>0</v>
      </c>
      <c r="G7" s="43">
        <v>0</v>
      </c>
      <c r="H7" s="40">
        <v>0</v>
      </c>
      <c r="I7" s="38">
        <v>0</v>
      </c>
      <c r="J7" s="38">
        <v>0</v>
      </c>
      <c r="K7" s="43">
        <v>0</v>
      </c>
      <c r="L7" s="39">
        <v>0</v>
      </c>
      <c r="M7" s="43">
        <v>0</v>
      </c>
      <c r="N7" s="38">
        <v>0</v>
      </c>
      <c r="O7" s="38">
        <v>0</v>
      </c>
      <c r="P7" s="38">
        <v>0</v>
      </c>
      <c r="Q7" s="39">
        <v>0</v>
      </c>
      <c r="R7" s="39">
        <v>0</v>
      </c>
      <c r="S7" s="39">
        <v>0</v>
      </c>
      <c r="T7" s="38">
        <v>0</v>
      </c>
      <c r="U7" s="38">
        <v>0</v>
      </c>
      <c r="V7" s="38">
        <v>0</v>
      </c>
      <c r="W7" s="39">
        <v>0</v>
      </c>
      <c r="X7" s="39">
        <v>0</v>
      </c>
      <c r="Y7" s="39">
        <v>0</v>
      </c>
      <c r="Z7" s="38">
        <v>0</v>
      </c>
      <c r="AA7" s="38">
        <v>0</v>
      </c>
      <c r="AB7" s="39">
        <v>0</v>
      </c>
      <c r="AC7" s="14"/>
      <c r="AD7" s="14"/>
      <c r="AE7" s="31"/>
      <c r="AF7" s="14"/>
      <c r="AG7" s="14"/>
      <c r="AH7" s="31"/>
      <c r="AI7" s="14">
        <v>0</v>
      </c>
      <c r="AJ7" s="14">
        <v>0</v>
      </c>
      <c r="AK7" s="32">
        <v>0</v>
      </c>
      <c r="AL7" s="14">
        <v>0</v>
      </c>
      <c r="AM7" s="14">
        <v>0</v>
      </c>
      <c r="AN7" s="32">
        <v>0</v>
      </c>
      <c r="AO7" s="14">
        <v>0</v>
      </c>
      <c r="AP7" s="14">
        <v>0</v>
      </c>
      <c r="AQ7" s="32">
        <v>0</v>
      </c>
      <c r="AR7" s="14"/>
      <c r="AS7" s="14"/>
      <c r="AT7" s="14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9" customFormat="1" ht="149.25" customHeight="1">
      <c r="A8" s="15" t="s">
        <v>22</v>
      </c>
      <c r="B8" s="38">
        <v>0</v>
      </c>
      <c r="C8" s="38">
        <v>0</v>
      </c>
      <c r="D8" s="38">
        <v>0</v>
      </c>
      <c r="E8" s="43">
        <v>0</v>
      </c>
      <c r="F8" s="43">
        <v>0</v>
      </c>
      <c r="G8" s="43">
        <v>0</v>
      </c>
      <c r="H8" s="40">
        <v>0</v>
      </c>
      <c r="I8" s="38">
        <v>0</v>
      </c>
      <c r="J8" s="38">
        <v>0</v>
      </c>
      <c r="K8" s="43">
        <v>0</v>
      </c>
      <c r="L8" s="43">
        <v>0</v>
      </c>
      <c r="M8" s="43">
        <v>0</v>
      </c>
      <c r="N8" s="38">
        <v>0</v>
      </c>
      <c r="O8" s="38">
        <v>0</v>
      </c>
      <c r="P8" s="38">
        <v>0</v>
      </c>
      <c r="Q8" s="39">
        <v>0</v>
      </c>
      <c r="R8" s="39">
        <v>0</v>
      </c>
      <c r="S8" s="39">
        <v>0</v>
      </c>
      <c r="T8" s="38">
        <v>0</v>
      </c>
      <c r="U8" s="38">
        <v>0</v>
      </c>
      <c r="V8" s="38">
        <v>0</v>
      </c>
      <c r="W8" s="39">
        <v>0</v>
      </c>
      <c r="X8" s="39">
        <v>0</v>
      </c>
      <c r="Y8" s="39">
        <v>0</v>
      </c>
      <c r="Z8" s="38">
        <v>0</v>
      </c>
      <c r="AA8" s="38">
        <v>0</v>
      </c>
      <c r="AB8" s="39">
        <v>0</v>
      </c>
      <c r="AC8" s="14"/>
      <c r="AD8" s="14"/>
      <c r="AE8" s="31"/>
      <c r="AF8" s="14"/>
      <c r="AG8" s="14"/>
      <c r="AH8" s="31"/>
      <c r="AI8" s="14">
        <v>0</v>
      </c>
      <c r="AJ8" s="14">
        <v>0</v>
      </c>
      <c r="AK8" s="32">
        <v>0</v>
      </c>
      <c r="AL8" s="14">
        <v>0</v>
      </c>
      <c r="AM8" s="14">
        <v>0</v>
      </c>
      <c r="AN8" s="32">
        <v>0</v>
      </c>
      <c r="AO8" s="14">
        <v>0</v>
      </c>
      <c r="AP8" s="14">
        <v>0</v>
      </c>
      <c r="AQ8" s="32">
        <v>0</v>
      </c>
      <c r="AR8" s="14"/>
      <c r="AS8" s="14"/>
      <c r="AT8" s="14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s="9" customFormat="1" ht="42" customHeight="1">
      <c r="A9" s="15" t="s">
        <v>23</v>
      </c>
      <c r="B9" s="38">
        <v>0</v>
      </c>
      <c r="C9" s="38">
        <v>0</v>
      </c>
      <c r="D9" s="38">
        <v>0</v>
      </c>
      <c r="E9" s="43">
        <v>0</v>
      </c>
      <c r="F9" s="43">
        <v>0</v>
      </c>
      <c r="G9" s="43">
        <v>0</v>
      </c>
      <c r="H9" s="40">
        <v>0</v>
      </c>
      <c r="I9" s="38">
        <v>0</v>
      </c>
      <c r="J9" s="38">
        <v>0</v>
      </c>
      <c r="K9" s="43">
        <v>0</v>
      </c>
      <c r="L9" s="43">
        <v>0</v>
      </c>
      <c r="M9" s="43">
        <v>0</v>
      </c>
      <c r="N9" s="38">
        <v>0</v>
      </c>
      <c r="O9" s="38">
        <v>0</v>
      </c>
      <c r="P9" s="38">
        <v>0</v>
      </c>
      <c r="Q9" s="39">
        <v>0</v>
      </c>
      <c r="R9" s="39">
        <v>0</v>
      </c>
      <c r="S9" s="39">
        <v>0</v>
      </c>
      <c r="T9" s="38">
        <v>0</v>
      </c>
      <c r="U9" s="38">
        <v>0</v>
      </c>
      <c r="V9" s="38">
        <v>0</v>
      </c>
      <c r="W9" s="39">
        <v>0</v>
      </c>
      <c r="X9" s="39">
        <v>0</v>
      </c>
      <c r="Y9" s="39">
        <v>0</v>
      </c>
      <c r="Z9" s="38">
        <v>0</v>
      </c>
      <c r="AA9" s="38">
        <v>0</v>
      </c>
      <c r="AB9" s="39">
        <v>0</v>
      </c>
      <c r="AC9" s="14"/>
      <c r="AD9" s="14"/>
      <c r="AE9" s="31"/>
      <c r="AF9" s="14"/>
      <c r="AG9" s="14"/>
      <c r="AH9" s="31"/>
      <c r="AI9" s="15">
        <v>0</v>
      </c>
      <c r="AJ9" s="14">
        <v>0</v>
      </c>
      <c r="AK9" s="32">
        <v>0</v>
      </c>
      <c r="AL9" s="15">
        <v>0</v>
      </c>
      <c r="AM9" s="14">
        <v>0</v>
      </c>
      <c r="AN9" s="32">
        <v>0</v>
      </c>
      <c r="AO9" s="15">
        <v>0</v>
      </c>
      <c r="AP9" s="14">
        <v>0</v>
      </c>
      <c r="AQ9" s="32">
        <v>0</v>
      </c>
      <c r="AR9" s="14"/>
      <c r="AS9" s="14"/>
      <c r="AT9" s="14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 ht="54" customHeight="1">
      <c r="A10" s="15" t="s">
        <v>56</v>
      </c>
      <c r="B10" s="38">
        <v>0</v>
      </c>
      <c r="C10" s="38">
        <f>I10+O10+U10</f>
        <v>0.23</v>
      </c>
      <c r="D10" s="38">
        <f>J10+P10+V10+AA10</f>
        <v>0.23</v>
      </c>
      <c r="E10" s="43" t="e">
        <f>C10/B10</f>
        <v>#DIV/0!</v>
      </c>
      <c r="F10" s="43">
        <f>D10/C10</f>
        <v>1</v>
      </c>
      <c r="G10" s="43" t="e">
        <f>D10/B10</f>
        <v>#DIV/0!</v>
      </c>
      <c r="H10" s="40">
        <v>0</v>
      </c>
      <c r="I10" s="38">
        <v>0</v>
      </c>
      <c r="J10" s="38">
        <v>0</v>
      </c>
      <c r="K10" s="39">
        <v>0</v>
      </c>
      <c r="L10" s="43">
        <v>0</v>
      </c>
      <c r="M10" s="39">
        <v>0</v>
      </c>
      <c r="N10" s="38">
        <v>0</v>
      </c>
      <c r="O10" s="38">
        <v>0.23</v>
      </c>
      <c r="P10" s="38">
        <v>0.23</v>
      </c>
      <c r="Q10" s="39" t="e">
        <f>O10/N10</f>
        <v>#DIV/0!</v>
      </c>
      <c r="R10" s="39">
        <f>P10/O10</f>
        <v>1</v>
      </c>
      <c r="S10" s="39" t="e">
        <f>P10/N10</f>
        <v>#DIV/0!</v>
      </c>
      <c r="T10" s="38">
        <v>0</v>
      </c>
      <c r="U10" s="38">
        <v>0</v>
      </c>
      <c r="V10" s="38">
        <v>0</v>
      </c>
      <c r="W10" s="39">
        <v>0</v>
      </c>
      <c r="X10" s="39">
        <v>0</v>
      </c>
      <c r="Y10" s="39">
        <v>0</v>
      </c>
      <c r="Z10" s="38">
        <v>0</v>
      </c>
      <c r="AA10" s="38">
        <v>0</v>
      </c>
      <c r="AB10" s="39">
        <v>0</v>
      </c>
      <c r="AC10" s="14"/>
      <c r="AD10" s="14"/>
      <c r="AE10" s="31"/>
      <c r="AF10" s="14"/>
      <c r="AG10" s="14"/>
      <c r="AH10" s="31"/>
      <c r="AI10" s="15">
        <v>0</v>
      </c>
      <c r="AJ10" s="14">
        <v>5</v>
      </c>
      <c r="AK10" s="32" t="e">
        <f>AJ10/AI10</f>
        <v>#DIV/0!</v>
      </c>
      <c r="AL10" s="15">
        <v>0</v>
      </c>
      <c r="AM10" s="14">
        <v>5</v>
      </c>
      <c r="AN10" s="32" t="e">
        <f>AM10/AL10</f>
        <v>#DIV/0!</v>
      </c>
      <c r="AO10" s="15">
        <v>0</v>
      </c>
      <c r="AP10" s="14">
        <v>0</v>
      </c>
      <c r="AQ10" s="32">
        <v>0</v>
      </c>
      <c r="AR10" s="14"/>
      <c r="AS10" s="14"/>
      <c r="AT10" s="14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50.25" customHeight="1">
      <c r="A11" s="15" t="s">
        <v>24</v>
      </c>
      <c r="B11" s="38">
        <v>0</v>
      </c>
      <c r="C11" s="38">
        <v>0</v>
      </c>
      <c r="D11" s="38">
        <v>0</v>
      </c>
      <c r="E11" s="43">
        <v>0</v>
      </c>
      <c r="F11" s="43">
        <v>0</v>
      </c>
      <c r="G11" s="43">
        <v>0</v>
      </c>
      <c r="H11" s="40">
        <v>0</v>
      </c>
      <c r="I11" s="38">
        <v>0</v>
      </c>
      <c r="J11" s="38">
        <v>0</v>
      </c>
      <c r="K11" s="43">
        <v>0</v>
      </c>
      <c r="L11" s="39">
        <v>0</v>
      </c>
      <c r="M11" s="39">
        <v>0</v>
      </c>
      <c r="N11" s="38">
        <v>0</v>
      </c>
      <c r="O11" s="38">
        <v>0</v>
      </c>
      <c r="P11" s="38">
        <v>0</v>
      </c>
      <c r="Q11" s="39">
        <v>0</v>
      </c>
      <c r="R11" s="39">
        <v>0</v>
      </c>
      <c r="S11" s="39">
        <v>0</v>
      </c>
      <c r="T11" s="38">
        <v>0</v>
      </c>
      <c r="U11" s="38">
        <v>0</v>
      </c>
      <c r="V11" s="38">
        <v>0</v>
      </c>
      <c r="W11" s="39">
        <v>0</v>
      </c>
      <c r="X11" s="39">
        <v>0</v>
      </c>
      <c r="Y11" s="39">
        <v>0</v>
      </c>
      <c r="Z11" s="38">
        <v>0</v>
      </c>
      <c r="AA11" s="38">
        <v>0</v>
      </c>
      <c r="AB11" s="39">
        <v>0</v>
      </c>
      <c r="AC11" s="14"/>
      <c r="AD11" s="14"/>
      <c r="AE11" s="31"/>
      <c r="AF11" s="14"/>
      <c r="AG11" s="14"/>
      <c r="AH11" s="31"/>
      <c r="AI11" s="15">
        <v>0</v>
      </c>
      <c r="AJ11" s="14">
        <v>0</v>
      </c>
      <c r="AK11" s="32">
        <v>0</v>
      </c>
      <c r="AL11" s="15">
        <v>0</v>
      </c>
      <c r="AM11" s="14">
        <v>0</v>
      </c>
      <c r="AN11" s="32">
        <v>0</v>
      </c>
      <c r="AO11" s="15">
        <v>0</v>
      </c>
      <c r="AP11" s="14">
        <v>0</v>
      </c>
      <c r="AQ11" s="32">
        <v>0</v>
      </c>
      <c r="AR11" s="14"/>
      <c r="AS11" s="14"/>
      <c r="AT11" s="14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 ht="53.25" customHeight="1">
      <c r="A12" s="15" t="s">
        <v>25</v>
      </c>
      <c r="B12" s="38">
        <v>0</v>
      </c>
      <c r="C12" s="38">
        <v>0</v>
      </c>
      <c r="D12" s="38">
        <v>0</v>
      </c>
      <c r="E12" s="43">
        <v>0</v>
      </c>
      <c r="F12" s="43">
        <v>0</v>
      </c>
      <c r="G12" s="43">
        <v>0</v>
      </c>
      <c r="H12" s="40">
        <v>0</v>
      </c>
      <c r="I12" s="38">
        <v>0</v>
      </c>
      <c r="J12" s="38">
        <v>0</v>
      </c>
      <c r="K12" s="43">
        <v>0</v>
      </c>
      <c r="L12" s="43">
        <v>0</v>
      </c>
      <c r="M12" s="43">
        <v>0</v>
      </c>
      <c r="N12" s="38">
        <v>0</v>
      </c>
      <c r="O12" s="38">
        <v>0</v>
      </c>
      <c r="P12" s="38">
        <v>0</v>
      </c>
      <c r="Q12" s="39">
        <v>0</v>
      </c>
      <c r="R12" s="39">
        <v>0</v>
      </c>
      <c r="S12" s="39">
        <v>0</v>
      </c>
      <c r="T12" s="38">
        <v>0</v>
      </c>
      <c r="U12" s="38">
        <v>0</v>
      </c>
      <c r="V12" s="38">
        <v>0</v>
      </c>
      <c r="W12" s="39">
        <v>0</v>
      </c>
      <c r="X12" s="39">
        <v>0</v>
      </c>
      <c r="Y12" s="39">
        <v>0</v>
      </c>
      <c r="Z12" s="38">
        <v>0</v>
      </c>
      <c r="AA12" s="38">
        <v>0</v>
      </c>
      <c r="AB12" s="39">
        <v>0</v>
      </c>
      <c r="AC12" s="14"/>
      <c r="AD12" s="14"/>
      <c r="AE12" s="31"/>
      <c r="AF12" s="14"/>
      <c r="AG12" s="14"/>
      <c r="AH12" s="31"/>
      <c r="AI12" s="14">
        <v>0</v>
      </c>
      <c r="AJ12" s="14">
        <v>0</v>
      </c>
      <c r="AK12" s="32">
        <v>0</v>
      </c>
      <c r="AL12" s="14">
        <v>0</v>
      </c>
      <c r="AM12" s="14">
        <v>0</v>
      </c>
      <c r="AN12" s="32">
        <v>0</v>
      </c>
      <c r="AO12" s="14">
        <v>0</v>
      </c>
      <c r="AP12" s="14">
        <v>0</v>
      </c>
      <c r="AQ12" s="32">
        <v>0</v>
      </c>
      <c r="AR12" s="14"/>
      <c r="AS12" s="14"/>
      <c r="AT12" s="14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 ht="20.25" customHeight="1">
      <c r="A13" s="68" t="s">
        <v>57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0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9" customFormat="1" ht="92.25" customHeight="1">
      <c r="A14" s="15" t="s">
        <v>58</v>
      </c>
      <c r="B14" s="14">
        <f>H14+N14+T14+Z14</f>
        <v>0</v>
      </c>
      <c r="C14" s="14">
        <f>I14+O14+U14</f>
        <v>0</v>
      </c>
      <c r="D14" s="14">
        <f>J14+P14+V14+AA14</f>
        <v>6.8</v>
      </c>
      <c r="E14" s="39">
        <v>0</v>
      </c>
      <c r="F14" s="39">
        <v>0</v>
      </c>
      <c r="G14" s="39">
        <v>0</v>
      </c>
      <c r="H14" s="14">
        <v>0</v>
      </c>
      <c r="I14" s="14">
        <v>0</v>
      </c>
      <c r="J14" s="14">
        <v>0</v>
      </c>
      <c r="K14" s="39">
        <v>0</v>
      </c>
      <c r="L14" s="39">
        <v>0</v>
      </c>
      <c r="M14" s="39">
        <v>0</v>
      </c>
      <c r="N14" s="14">
        <v>0</v>
      </c>
      <c r="O14" s="14">
        <v>0</v>
      </c>
      <c r="P14" s="14">
        <v>0</v>
      </c>
      <c r="Q14" s="39">
        <v>0</v>
      </c>
      <c r="R14" s="39">
        <v>0</v>
      </c>
      <c r="S14" s="39">
        <v>0</v>
      </c>
      <c r="T14" s="14">
        <v>0</v>
      </c>
      <c r="U14" s="14">
        <v>0</v>
      </c>
      <c r="V14" s="14">
        <v>0</v>
      </c>
      <c r="W14" s="39">
        <v>0</v>
      </c>
      <c r="X14" s="39">
        <v>0</v>
      </c>
      <c r="Y14" s="39">
        <v>0</v>
      </c>
      <c r="Z14" s="15">
        <v>0</v>
      </c>
      <c r="AA14" s="14">
        <v>6.8</v>
      </c>
      <c r="AB14" s="39">
        <v>0</v>
      </c>
      <c r="AC14" s="15">
        <v>0</v>
      </c>
      <c r="AD14" s="14">
        <v>389.4</v>
      </c>
      <c r="AE14" s="32">
        <v>0</v>
      </c>
      <c r="AF14" s="15">
        <v>0</v>
      </c>
      <c r="AG14" s="14">
        <v>2.8</v>
      </c>
      <c r="AH14" s="32">
        <v>0</v>
      </c>
      <c r="AI14" s="15">
        <v>0</v>
      </c>
      <c r="AJ14" s="14">
        <v>4</v>
      </c>
      <c r="AK14" s="32">
        <v>0</v>
      </c>
      <c r="AL14" s="15">
        <v>0</v>
      </c>
      <c r="AM14" s="14">
        <v>4</v>
      </c>
      <c r="AN14" s="32">
        <v>0</v>
      </c>
      <c r="AO14" s="15">
        <v>0</v>
      </c>
      <c r="AP14" s="14">
        <v>0</v>
      </c>
      <c r="AQ14" s="32">
        <v>0</v>
      </c>
      <c r="AR14" s="15" t="s">
        <v>72</v>
      </c>
      <c r="AS14" s="14" t="s">
        <v>73</v>
      </c>
      <c r="AT14" s="14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9" customFormat="1" ht="166.5" customHeight="1">
      <c r="A15" s="15" t="s">
        <v>74</v>
      </c>
      <c r="B15" s="14">
        <f>H15+N15+T15+Z15</f>
        <v>20</v>
      </c>
      <c r="C15" s="14">
        <v>0</v>
      </c>
      <c r="D15" s="14">
        <f>J15+P15+V15+AA15</f>
        <v>8.964</v>
      </c>
      <c r="E15" s="39">
        <v>0</v>
      </c>
      <c r="F15" s="39">
        <v>0</v>
      </c>
      <c r="G15" s="39">
        <f>D15/B15</f>
        <v>0.44820000000000004</v>
      </c>
      <c r="H15" s="14">
        <v>0</v>
      </c>
      <c r="I15" s="14">
        <v>0</v>
      </c>
      <c r="J15" s="14">
        <v>0</v>
      </c>
      <c r="K15" s="39">
        <v>0</v>
      </c>
      <c r="L15" s="39">
        <v>0</v>
      </c>
      <c r="M15" s="39">
        <v>0</v>
      </c>
      <c r="N15" s="14">
        <v>0</v>
      </c>
      <c r="O15" s="14">
        <v>0</v>
      </c>
      <c r="P15" s="14">
        <v>0</v>
      </c>
      <c r="Q15" s="39">
        <v>0</v>
      </c>
      <c r="R15" s="39">
        <v>0</v>
      </c>
      <c r="S15" s="39">
        <v>0</v>
      </c>
      <c r="T15" s="14">
        <v>0</v>
      </c>
      <c r="U15" s="14">
        <v>0</v>
      </c>
      <c r="V15" s="14">
        <v>0</v>
      </c>
      <c r="W15" s="39">
        <v>0</v>
      </c>
      <c r="X15" s="39">
        <v>0</v>
      </c>
      <c r="Y15" s="39">
        <v>0</v>
      </c>
      <c r="Z15" s="15">
        <v>20</v>
      </c>
      <c r="AA15" s="14">
        <v>8.964</v>
      </c>
      <c r="AB15" s="39">
        <f>AA15/Z15</f>
        <v>0.44820000000000004</v>
      </c>
      <c r="AC15" s="15">
        <v>430</v>
      </c>
      <c r="AD15" s="14">
        <v>280.4</v>
      </c>
      <c r="AE15" s="32">
        <f>AD15/AC15</f>
        <v>0.6520930232558139</v>
      </c>
      <c r="AF15" s="14">
        <v>0.446</v>
      </c>
      <c r="AG15" s="14">
        <v>1.2</v>
      </c>
      <c r="AH15" s="32">
        <f>AG15/AF15</f>
        <v>2.6905829596412554</v>
      </c>
      <c r="AI15" s="14">
        <v>25</v>
      </c>
      <c r="AJ15" s="14">
        <v>0</v>
      </c>
      <c r="AK15" s="32">
        <v>0</v>
      </c>
      <c r="AL15" s="14">
        <v>25</v>
      </c>
      <c r="AM15" s="14">
        <v>0</v>
      </c>
      <c r="AN15" s="32">
        <v>0</v>
      </c>
      <c r="AO15" s="14">
        <v>0</v>
      </c>
      <c r="AP15" s="14">
        <v>0</v>
      </c>
      <c r="AQ15" s="32">
        <v>0</v>
      </c>
      <c r="AR15" s="15" t="s">
        <v>113</v>
      </c>
      <c r="AS15" s="15" t="s">
        <v>121</v>
      </c>
      <c r="AT15" s="14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9" customFormat="1" ht="19.5" customHeight="1">
      <c r="A16" s="68" t="s">
        <v>26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0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9" customFormat="1" ht="19.5" customHeight="1">
      <c r="A17" s="76" t="s">
        <v>27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9" customFormat="1" ht="81" customHeight="1">
      <c r="A18" s="15" t="s">
        <v>28</v>
      </c>
      <c r="B18" s="15">
        <v>0.9</v>
      </c>
      <c r="C18" s="15">
        <f>I18+O18+U18</f>
        <v>3.9</v>
      </c>
      <c r="D18" s="15">
        <f>J18+P18+V18+AA18</f>
        <v>3.9</v>
      </c>
      <c r="E18" s="32">
        <f>C18/B18</f>
        <v>4.333333333333333</v>
      </c>
      <c r="F18" s="32">
        <v>0</v>
      </c>
      <c r="G18" s="32">
        <f>D18/B18</f>
        <v>4.333333333333333</v>
      </c>
      <c r="H18" s="15">
        <v>0</v>
      </c>
      <c r="I18" s="15">
        <v>0</v>
      </c>
      <c r="J18" s="15">
        <v>0</v>
      </c>
      <c r="K18" s="32">
        <v>0</v>
      </c>
      <c r="L18" s="32">
        <v>0</v>
      </c>
      <c r="M18" s="32">
        <v>0</v>
      </c>
      <c r="N18" s="15">
        <v>0.9</v>
      </c>
      <c r="O18" s="15">
        <v>3.9</v>
      </c>
      <c r="P18" s="15">
        <v>3.9</v>
      </c>
      <c r="Q18" s="32">
        <f>O18/N18</f>
        <v>4.333333333333333</v>
      </c>
      <c r="R18" s="32">
        <v>0</v>
      </c>
      <c r="S18" s="32">
        <f>P18/N18</f>
        <v>4.333333333333333</v>
      </c>
      <c r="T18" s="15">
        <v>0</v>
      </c>
      <c r="U18" s="15">
        <v>0</v>
      </c>
      <c r="V18" s="15">
        <v>0</v>
      </c>
      <c r="W18" s="32">
        <v>0</v>
      </c>
      <c r="X18" s="32">
        <v>0</v>
      </c>
      <c r="Y18" s="32">
        <v>0</v>
      </c>
      <c r="Z18" s="15">
        <v>0</v>
      </c>
      <c r="AA18" s="15">
        <v>0</v>
      </c>
      <c r="AB18" s="32">
        <v>0</v>
      </c>
      <c r="AC18" s="15"/>
      <c r="AD18" s="15"/>
      <c r="AE18" s="32"/>
      <c r="AF18" s="15"/>
      <c r="AG18" s="15"/>
      <c r="AH18" s="32"/>
      <c r="AI18" s="15">
        <v>7</v>
      </c>
      <c r="AJ18" s="15">
        <v>41</v>
      </c>
      <c r="AK18" s="32">
        <f>AJ18/AI18</f>
        <v>5.857142857142857</v>
      </c>
      <c r="AL18" s="15">
        <v>7</v>
      </c>
      <c r="AM18" s="15">
        <v>41</v>
      </c>
      <c r="AN18" s="32">
        <f>AM18/AL18</f>
        <v>5.857142857142857</v>
      </c>
      <c r="AO18" s="15">
        <v>0</v>
      </c>
      <c r="AP18" s="15">
        <v>0</v>
      </c>
      <c r="AQ18" s="32">
        <v>0</v>
      </c>
      <c r="AR18" s="15" t="s">
        <v>120</v>
      </c>
      <c r="AS18" s="15"/>
      <c r="AT18" s="15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9" customFormat="1" ht="102" customHeight="1">
      <c r="A19" s="15" t="s">
        <v>29</v>
      </c>
      <c r="B19" s="15">
        <f>H19+N19+T19+Z19</f>
        <v>8.873</v>
      </c>
      <c r="C19" s="15">
        <v>0</v>
      </c>
      <c r="D19" s="15">
        <v>0</v>
      </c>
      <c r="E19" s="32">
        <v>0</v>
      </c>
      <c r="F19" s="32">
        <v>0</v>
      </c>
      <c r="G19" s="32">
        <v>0</v>
      </c>
      <c r="H19" s="15">
        <v>0</v>
      </c>
      <c r="I19" s="15">
        <v>0</v>
      </c>
      <c r="J19" s="15">
        <v>0</v>
      </c>
      <c r="K19" s="32">
        <v>0</v>
      </c>
      <c r="L19" s="32">
        <v>0</v>
      </c>
      <c r="M19" s="32">
        <v>0</v>
      </c>
      <c r="N19" s="15">
        <v>1.355</v>
      </c>
      <c r="O19" s="15">
        <v>0</v>
      </c>
      <c r="P19" s="15">
        <v>0</v>
      </c>
      <c r="Q19" s="32">
        <v>0</v>
      </c>
      <c r="R19" s="32">
        <v>0</v>
      </c>
      <c r="S19" s="32">
        <v>0</v>
      </c>
      <c r="T19" s="15">
        <v>0</v>
      </c>
      <c r="U19" s="15">
        <v>0</v>
      </c>
      <c r="V19" s="15">
        <v>0</v>
      </c>
      <c r="W19" s="32">
        <v>0</v>
      </c>
      <c r="X19" s="32">
        <v>0</v>
      </c>
      <c r="Y19" s="32">
        <v>0</v>
      </c>
      <c r="Z19" s="15">
        <v>7.518</v>
      </c>
      <c r="AA19" s="15">
        <v>0</v>
      </c>
      <c r="AB19" s="32">
        <v>0</v>
      </c>
      <c r="AC19" s="15"/>
      <c r="AD19" s="15"/>
      <c r="AE19" s="32"/>
      <c r="AF19" s="15">
        <v>0.5</v>
      </c>
      <c r="AG19" s="15"/>
      <c r="AH19" s="32"/>
      <c r="AI19" s="15">
        <v>20</v>
      </c>
      <c r="AJ19" s="15">
        <v>0</v>
      </c>
      <c r="AK19" s="32">
        <v>0</v>
      </c>
      <c r="AL19" s="15">
        <v>20</v>
      </c>
      <c r="AM19" s="15">
        <v>0</v>
      </c>
      <c r="AN19" s="32">
        <v>0</v>
      </c>
      <c r="AO19" s="15">
        <v>0</v>
      </c>
      <c r="AP19" s="15">
        <v>0</v>
      </c>
      <c r="AQ19" s="32">
        <v>0</v>
      </c>
      <c r="AR19" s="15"/>
      <c r="AS19" s="15"/>
      <c r="AT19" s="15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9" customFormat="1" ht="102.75" customHeight="1">
      <c r="A20" s="15" t="s">
        <v>30</v>
      </c>
      <c r="B20" s="15">
        <f>H20+N20+T20+Z20</f>
        <v>59.051</v>
      </c>
      <c r="C20" s="15">
        <v>0</v>
      </c>
      <c r="D20" s="15">
        <f>J20+P20+V20+AA20</f>
        <v>60.2</v>
      </c>
      <c r="E20" s="32">
        <v>0</v>
      </c>
      <c r="F20" s="32">
        <v>0</v>
      </c>
      <c r="G20" s="32">
        <f>D20/B20</f>
        <v>1.0194577568542447</v>
      </c>
      <c r="H20" s="15">
        <v>0</v>
      </c>
      <c r="I20" s="15">
        <v>0</v>
      </c>
      <c r="J20" s="15">
        <v>0</v>
      </c>
      <c r="K20" s="32">
        <v>0</v>
      </c>
      <c r="L20" s="32">
        <v>0</v>
      </c>
      <c r="M20" s="32">
        <v>0</v>
      </c>
      <c r="N20" s="15">
        <v>0</v>
      </c>
      <c r="O20" s="15">
        <v>0</v>
      </c>
      <c r="P20" s="15">
        <v>0</v>
      </c>
      <c r="Q20" s="32">
        <v>0</v>
      </c>
      <c r="R20" s="32">
        <v>0</v>
      </c>
      <c r="S20" s="32">
        <v>0</v>
      </c>
      <c r="T20" s="15">
        <v>0</v>
      </c>
      <c r="U20" s="15">
        <v>0</v>
      </c>
      <c r="V20" s="15">
        <v>0</v>
      </c>
      <c r="W20" s="32">
        <v>0</v>
      </c>
      <c r="X20" s="32">
        <v>0</v>
      </c>
      <c r="Y20" s="32">
        <v>0</v>
      </c>
      <c r="Z20" s="15">
        <v>59.051</v>
      </c>
      <c r="AA20" s="15">
        <v>60.2</v>
      </c>
      <c r="AB20" s="32">
        <f>AA20/Z20</f>
        <v>1.0194577568542447</v>
      </c>
      <c r="AC20" s="15">
        <v>24</v>
      </c>
      <c r="AD20" s="15">
        <v>45.6</v>
      </c>
      <c r="AE20" s="32">
        <f>AD20/AC20</f>
        <v>1.9000000000000001</v>
      </c>
      <c r="AF20" s="15">
        <v>0.8</v>
      </c>
      <c r="AG20" s="15">
        <v>1.1</v>
      </c>
      <c r="AH20" s="32">
        <f>AG20/AF20</f>
        <v>1.375</v>
      </c>
      <c r="AI20" s="15">
        <v>48</v>
      </c>
      <c r="AJ20" s="15">
        <v>51</v>
      </c>
      <c r="AK20" s="32">
        <f>AJ20/AI20</f>
        <v>1.0625</v>
      </c>
      <c r="AL20" s="15">
        <v>48</v>
      </c>
      <c r="AM20" s="15">
        <v>51</v>
      </c>
      <c r="AN20" s="32">
        <f>AM20/AL20</f>
        <v>1.0625</v>
      </c>
      <c r="AO20" s="15">
        <v>0</v>
      </c>
      <c r="AP20" s="15">
        <v>0</v>
      </c>
      <c r="AQ20" s="32">
        <v>0</v>
      </c>
      <c r="AR20" s="15"/>
      <c r="AS20" s="15"/>
      <c r="AT20" s="15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9" customFormat="1" ht="36.75" customHeight="1">
      <c r="A21" s="15" t="s">
        <v>31</v>
      </c>
      <c r="B21" s="15">
        <v>0.01</v>
      </c>
      <c r="C21" s="15">
        <v>0</v>
      </c>
      <c r="D21" s="15">
        <v>0</v>
      </c>
      <c r="E21" s="32">
        <v>0</v>
      </c>
      <c r="F21" s="32">
        <v>0</v>
      </c>
      <c r="G21" s="32">
        <v>0</v>
      </c>
      <c r="H21" s="15">
        <v>0</v>
      </c>
      <c r="I21" s="15">
        <v>0</v>
      </c>
      <c r="J21" s="15">
        <v>0</v>
      </c>
      <c r="K21" s="32">
        <v>0</v>
      </c>
      <c r="L21" s="32">
        <v>0</v>
      </c>
      <c r="M21" s="32">
        <v>0</v>
      </c>
      <c r="N21" s="15">
        <v>0</v>
      </c>
      <c r="O21" s="15">
        <v>0</v>
      </c>
      <c r="P21" s="15">
        <v>0</v>
      </c>
      <c r="Q21" s="32">
        <v>0</v>
      </c>
      <c r="R21" s="32">
        <v>0</v>
      </c>
      <c r="S21" s="32">
        <v>0</v>
      </c>
      <c r="T21" s="15">
        <v>0.01</v>
      </c>
      <c r="U21" s="15">
        <v>0</v>
      </c>
      <c r="V21" s="15">
        <v>0</v>
      </c>
      <c r="W21" s="32">
        <v>0</v>
      </c>
      <c r="X21" s="32">
        <v>0</v>
      </c>
      <c r="Y21" s="32">
        <v>0</v>
      </c>
      <c r="Z21" s="15">
        <v>0</v>
      </c>
      <c r="AA21" s="15">
        <v>0</v>
      </c>
      <c r="AB21" s="32">
        <v>0</v>
      </c>
      <c r="AC21" s="15"/>
      <c r="AD21" s="15"/>
      <c r="AE21" s="32"/>
      <c r="AF21" s="15"/>
      <c r="AG21" s="15"/>
      <c r="AH21" s="32"/>
      <c r="AI21" s="15"/>
      <c r="AJ21" s="15"/>
      <c r="AK21" s="32"/>
      <c r="AL21" s="15"/>
      <c r="AM21" s="15"/>
      <c r="AN21" s="32"/>
      <c r="AO21" s="15"/>
      <c r="AP21" s="15"/>
      <c r="AQ21" s="32"/>
      <c r="AR21" s="15"/>
      <c r="AS21" s="15"/>
      <c r="AT21" s="15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9" customFormat="1" ht="54.75" customHeight="1">
      <c r="A22" s="15" t="s">
        <v>32</v>
      </c>
      <c r="B22" s="15">
        <v>0.01</v>
      </c>
      <c r="C22" s="15">
        <v>0</v>
      </c>
      <c r="D22" s="15">
        <v>0</v>
      </c>
      <c r="E22" s="32">
        <v>0</v>
      </c>
      <c r="F22" s="32">
        <v>0</v>
      </c>
      <c r="G22" s="32">
        <v>0</v>
      </c>
      <c r="H22" s="15">
        <v>0</v>
      </c>
      <c r="I22" s="15">
        <v>0</v>
      </c>
      <c r="J22" s="15">
        <v>0</v>
      </c>
      <c r="K22" s="32">
        <v>0</v>
      </c>
      <c r="L22" s="32">
        <v>0</v>
      </c>
      <c r="M22" s="32">
        <v>0</v>
      </c>
      <c r="N22" s="15">
        <v>0</v>
      </c>
      <c r="O22" s="15">
        <v>0</v>
      </c>
      <c r="P22" s="15">
        <v>0</v>
      </c>
      <c r="Q22" s="32">
        <v>0</v>
      </c>
      <c r="R22" s="32">
        <v>0</v>
      </c>
      <c r="S22" s="32">
        <v>0</v>
      </c>
      <c r="T22" s="15">
        <v>0.01</v>
      </c>
      <c r="U22" s="15">
        <v>0</v>
      </c>
      <c r="V22" s="15">
        <v>0</v>
      </c>
      <c r="W22" s="32">
        <v>0</v>
      </c>
      <c r="X22" s="32">
        <v>0</v>
      </c>
      <c r="Y22" s="32">
        <v>0</v>
      </c>
      <c r="Z22" s="15">
        <v>0</v>
      </c>
      <c r="AA22" s="15">
        <v>0</v>
      </c>
      <c r="AB22" s="32">
        <v>0</v>
      </c>
      <c r="AC22" s="15"/>
      <c r="AD22" s="15"/>
      <c r="AE22" s="32"/>
      <c r="AF22" s="15"/>
      <c r="AG22" s="15"/>
      <c r="AH22" s="32"/>
      <c r="AI22" s="15"/>
      <c r="AJ22" s="15"/>
      <c r="AK22" s="32"/>
      <c r="AL22" s="15"/>
      <c r="AM22" s="15"/>
      <c r="AN22" s="32"/>
      <c r="AO22" s="15"/>
      <c r="AP22" s="15"/>
      <c r="AQ22" s="32"/>
      <c r="AR22" s="15"/>
      <c r="AS22" s="15"/>
      <c r="AT22" s="15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9" customFormat="1" ht="45.75" customHeight="1">
      <c r="A23" s="15" t="s">
        <v>33</v>
      </c>
      <c r="B23" s="15">
        <v>0.01</v>
      </c>
      <c r="C23" s="15">
        <v>0</v>
      </c>
      <c r="D23" s="15">
        <v>0</v>
      </c>
      <c r="E23" s="32">
        <v>0</v>
      </c>
      <c r="F23" s="32">
        <v>0</v>
      </c>
      <c r="G23" s="32">
        <v>0</v>
      </c>
      <c r="H23" s="15">
        <v>0</v>
      </c>
      <c r="I23" s="15">
        <v>0</v>
      </c>
      <c r="J23" s="15">
        <v>0</v>
      </c>
      <c r="K23" s="32">
        <v>0</v>
      </c>
      <c r="L23" s="32">
        <v>0</v>
      </c>
      <c r="M23" s="32">
        <v>0</v>
      </c>
      <c r="N23" s="15">
        <v>0</v>
      </c>
      <c r="O23" s="15">
        <v>0</v>
      </c>
      <c r="P23" s="15">
        <v>0</v>
      </c>
      <c r="Q23" s="32">
        <v>0</v>
      </c>
      <c r="R23" s="32">
        <v>0</v>
      </c>
      <c r="S23" s="32">
        <v>0</v>
      </c>
      <c r="T23" s="15">
        <v>0.01</v>
      </c>
      <c r="U23" s="15">
        <v>0</v>
      </c>
      <c r="V23" s="15">
        <v>0</v>
      </c>
      <c r="W23" s="32">
        <v>0</v>
      </c>
      <c r="X23" s="32">
        <v>0</v>
      </c>
      <c r="Y23" s="32">
        <v>0</v>
      </c>
      <c r="Z23" s="15">
        <v>0</v>
      </c>
      <c r="AA23" s="15">
        <v>0</v>
      </c>
      <c r="AB23" s="32">
        <v>0</v>
      </c>
      <c r="AC23" s="15"/>
      <c r="AD23" s="15"/>
      <c r="AE23" s="32"/>
      <c r="AF23" s="15"/>
      <c r="AG23" s="15"/>
      <c r="AH23" s="32"/>
      <c r="AI23" s="15"/>
      <c r="AJ23" s="15"/>
      <c r="AK23" s="32"/>
      <c r="AL23" s="15"/>
      <c r="AM23" s="15"/>
      <c r="AN23" s="32"/>
      <c r="AO23" s="15"/>
      <c r="AP23" s="15"/>
      <c r="AQ23" s="32"/>
      <c r="AR23" s="15"/>
      <c r="AS23" s="15"/>
      <c r="AT23" s="1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9" customFormat="1" ht="51" customHeight="1">
      <c r="A24" s="15" t="s">
        <v>34</v>
      </c>
      <c r="B24" s="15">
        <v>0.01</v>
      </c>
      <c r="C24" s="15">
        <v>0</v>
      </c>
      <c r="D24" s="15">
        <v>0</v>
      </c>
      <c r="E24" s="32">
        <v>0</v>
      </c>
      <c r="F24" s="32">
        <v>0</v>
      </c>
      <c r="G24" s="32">
        <v>0</v>
      </c>
      <c r="H24" s="15">
        <v>0</v>
      </c>
      <c r="I24" s="15">
        <v>0</v>
      </c>
      <c r="J24" s="15">
        <v>0</v>
      </c>
      <c r="K24" s="32">
        <v>0</v>
      </c>
      <c r="L24" s="32">
        <v>0</v>
      </c>
      <c r="M24" s="32">
        <v>0</v>
      </c>
      <c r="N24" s="15">
        <v>0</v>
      </c>
      <c r="O24" s="15">
        <v>0</v>
      </c>
      <c r="P24" s="15">
        <v>0</v>
      </c>
      <c r="Q24" s="32">
        <v>0</v>
      </c>
      <c r="R24" s="32">
        <v>0</v>
      </c>
      <c r="S24" s="32">
        <v>0</v>
      </c>
      <c r="T24" s="15">
        <v>0.01</v>
      </c>
      <c r="U24" s="15">
        <v>0</v>
      </c>
      <c r="V24" s="15">
        <v>0</v>
      </c>
      <c r="W24" s="32">
        <v>0</v>
      </c>
      <c r="X24" s="32">
        <v>0</v>
      </c>
      <c r="Y24" s="32">
        <v>0</v>
      </c>
      <c r="Z24" s="15">
        <v>0</v>
      </c>
      <c r="AA24" s="15">
        <v>0</v>
      </c>
      <c r="AB24" s="32">
        <v>0</v>
      </c>
      <c r="AC24" s="15"/>
      <c r="AD24" s="15"/>
      <c r="AE24" s="32"/>
      <c r="AF24" s="15"/>
      <c r="AG24" s="15"/>
      <c r="AH24" s="32"/>
      <c r="AI24" s="15"/>
      <c r="AJ24" s="15"/>
      <c r="AK24" s="32"/>
      <c r="AL24" s="15"/>
      <c r="AM24" s="15"/>
      <c r="AN24" s="32"/>
      <c r="AO24" s="15"/>
      <c r="AP24" s="15"/>
      <c r="AQ24" s="32"/>
      <c r="AR24" s="15"/>
      <c r="AS24" s="15"/>
      <c r="AT24" s="15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9" customFormat="1" ht="18.75" customHeight="1">
      <c r="A25" s="63" t="s">
        <v>35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5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9" customFormat="1" ht="105.75" customHeight="1">
      <c r="A26" s="15" t="s">
        <v>36</v>
      </c>
      <c r="B26" s="15">
        <v>1.9</v>
      </c>
      <c r="C26" s="15">
        <v>0</v>
      </c>
      <c r="D26" s="15">
        <f>J26+P26+V26+AA26</f>
        <v>1.9</v>
      </c>
      <c r="E26" s="32">
        <v>0</v>
      </c>
      <c r="F26" s="32">
        <v>0</v>
      </c>
      <c r="G26" s="32">
        <f>D26/B26</f>
        <v>1</v>
      </c>
      <c r="H26" s="15">
        <v>0</v>
      </c>
      <c r="I26" s="15">
        <v>0</v>
      </c>
      <c r="J26" s="15">
        <v>0</v>
      </c>
      <c r="K26" s="32">
        <v>0</v>
      </c>
      <c r="L26" s="32">
        <v>0</v>
      </c>
      <c r="M26" s="32">
        <v>0</v>
      </c>
      <c r="N26" s="15">
        <v>0</v>
      </c>
      <c r="O26" s="15">
        <v>0</v>
      </c>
      <c r="P26" s="15">
        <v>0</v>
      </c>
      <c r="Q26" s="32">
        <v>0</v>
      </c>
      <c r="R26" s="32">
        <v>0</v>
      </c>
      <c r="S26" s="32">
        <v>0</v>
      </c>
      <c r="T26" s="15">
        <v>0</v>
      </c>
      <c r="U26" s="15">
        <v>0</v>
      </c>
      <c r="V26" s="15">
        <v>0</v>
      </c>
      <c r="W26" s="32">
        <v>0</v>
      </c>
      <c r="X26" s="32">
        <v>0</v>
      </c>
      <c r="Y26" s="32">
        <v>0</v>
      </c>
      <c r="Z26" s="15">
        <v>1.9</v>
      </c>
      <c r="AA26" s="15">
        <v>1.9</v>
      </c>
      <c r="AB26" s="32">
        <f>AA26/Z26</f>
        <v>1</v>
      </c>
      <c r="AC26" s="15">
        <v>5.1</v>
      </c>
      <c r="AD26" s="15">
        <v>2.63</v>
      </c>
      <c r="AE26" s="32">
        <f>AD26/AC26</f>
        <v>0.515686274509804</v>
      </c>
      <c r="AF26" s="15">
        <v>0.01</v>
      </c>
      <c r="AG26" s="15">
        <v>0.06</v>
      </c>
      <c r="AH26" s="32">
        <f>AG26/AF26</f>
        <v>6</v>
      </c>
      <c r="AI26" s="15">
        <v>11</v>
      </c>
      <c r="AJ26" s="15">
        <v>11</v>
      </c>
      <c r="AK26" s="32">
        <f>AJ26/AI26</f>
        <v>1</v>
      </c>
      <c r="AL26" s="15">
        <v>11</v>
      </c>
      <c r="AM26" s="15">
        <v>11</v>
      </c>
      <c r="AN26" s="32">
        <f>AM26/AL26</f>
        <v>1</v>
      </c>
      <c r="AO26" s="15">
        <v>0</v>
      </c>
      <c r="AP26" s="15">
        <v>0</v>
      </c>
      <c r="AQ26" s="32">
        <v>0</v>
      </c>
      <c r="AR26" s="15" t="s">
        <v>114</v>
      </c>
      <c r="AS26" s="15"/>
      <c r="AT26" s="15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9" customFormat="1" ht="21" customHeight="1">
      <c r="A27" s="63" t="s">
        <v>37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9" customFormat="1" ht="130.5" customHeight="1">
      <c r="A28" s="15" t="s">
        <v>38</v>
      </c>
      <c r="B28" s="15">
        <v>10</v>
      </c>
      <c r="C28" s="15">
        <v>0</v>
      </c>
      <c r="D28" s="15">
        <f>J28+P28+V28+AA28</f>
        <v>6</v>
      </c>
      <c r="E28" s="32">
        <v>0</v>
      </c>
      <c r="F28" s="32">
        <v>0</v>
      </c>
      <c r="G28" s="32">
        <f>D28/B28</f>
        <v>0.6</v>
      </c>
      <c r="H28" s="15">
        <v>0</v>
      </c>
      <c r="I28" s="15">
        <v>0</v>
      </c>
      <c r="J28" s="15">
        <v>0</v>
      </c>
      <c r="K28" s="32">
        <v>0</v>
      </c>
      <c r="L28" s="32">
        <v>0</v>
      </c>
      <c r="M28" s="32">
        <v>0</v>
      </c>
      <c r="N28" s="15">
        <v>0</v>
      </c>
      <c r="O28" s="15">
        <v>0</v>
      </c>
      <c r="P28" s="15">
        <v>0</v>
      </c>
      <c r="Q28" s="32">
        <v>0</v>
      </c>
      <c r="R28" s="32">
        <v>0</v>
      </c>
      <c r="S28" s="32">
        <v>0</v>
      </c>
      <c r="T28" s="15">
        <v>0</v>
      </c>
      <c r="U28" s="15">
        <v>0</v>
      </c>
      <c r="V28" s="15">
        <v>0</v>
      </c>
      <c r="W28" s="32">
        <v>0</v>
      </c>
      <c r="X28" s="32">
        <v>0</v>
      </c>
      <c r="Y28" s="32">
        <v>0</v>
      </c>
      <c r="Z28" s="15">
        <v>10</v>
      </c>
      <c r="AA28" s="15">
        <v>6</v>
      </c>
      <c r="AB28" s="32">
        <f>AA28/Z28</f>
        <v>0.6</v>
      </c>
      <c r="AC28" s="15">
        <v>24</v>
      </c>
      <c r="AD28" s="15">
        <v>14.4</v>
      </c>
      <c r="AE28" s="32">
        <f>AD28/AC28</f>
        <v>0.6</v>
      </c>
      <c r="AF28" s="15">
        <v>0.04</v>
      </c>
      <c r="AG28" s="15">
        <v>0.28</v>
      </c>
      <c r="AH28" s="32">
        <f>AG28/AF28</f>
        <v>7.000000000000001</v>
      </c>
      <c r="AI28" s="15">
        <v>12</v>
      </c>
      <c r="AJ28" s="15">
        <v>4</v>
      </c>
      <c r="AK28" s="32">
        <f>AJ28/AI28</f>
        <v>0.3333333333333333</v>
      </c>
      <c r="AL28" s="15">
        <v>12</v>
      </c>
      <c r="AM28" s="15">
        <v>4</v>
      </c>
      <c r="AN28" s="32">
        <f>AM28/AL28</f>
        <v>0.3333333333333333</v>
      </c>
      <c r="AO28" s="15">
        <v>0</v>
      </c>
      <c r="AP28" s="15">
        <v>0</v>
      </c>
      <c r="AQ28" s="32">
        <v>0</v>
      </c>
      <c r="AR28" s="50" t="s">
        <v>75</v>
      </c>
      <c r="AS28" s="15" t="s">
        <v>118</v>
      </c>
      <c r="AT28" s="15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s="9" customFormat="1" ht="127.5" customHeight="1">
      <c r="A29" s="15" t="s">
        <v>39</v>
      </c>
      <c r="B29" s="15">
        <v>5</v>
      </c>
      <c r="C29" s="15">
        <v>0</v>
      </c>
      <c r="D29" s="15">
        <f>J29+P29+V29+AA29</f>
        <v>4</v>
      </c>
      <c r="E29" s="32">
        <v>0</v>
      </c>
      <c r="F29" s="32">
        <v>0</v>
      </c>
      <c r="G29" s="32">
        <f>D29/B29</f>
        <v>0.8</v>
      </c>
      <c r="H29" s="15">
        <v>0</v>
      </c>
      <c r="I29" s="15">
        <v>0</v>
      </c>
      <c r="J29" s="15">
        <v>0</v>
      </c>
      <c r="K29" s="32">
        <v>0</v>
      </c>
      <c r="L29" s="32">
        <v>0</v>
      </c>
      <c r="M29" s="32">
        <v>0</v>
      </c>
      <c r="N29" s="15">
        <v>0</v>
      </c>
      <c r="O29" s="15">
        <v>0</v>
      </c>
      <c r="P29" s="15">
        <v>0</v>
      </c>
      <c r="Q29" s="32">
        <v>0</v>
      </c>
      <c r="R29" s="32">
        <v>0</v>
      </c>
      <c r="S29" s="32">
        <v>0</v>
      </c>
      <c r="T29" s="15">
        <v>0</v>
      </c>
      <c r="U29" s="15">
        <v>0</v>
      </c>
      <c r="V29" s="15">
        <v>0</v>
      </c>
      <c r="W29" s="32">
        <v>0</v>
      </c>
      <c r="X29" s="32">
        <v>0</v>
      </c>
      <c r="Y29" s="32">
        <v>0</v>
      </c>
      <c r="Z29" s="15">
        <v>5</v>
      </c>
      <c r="AA29" s="15">
        <v>4</v>
      </c>
      <c r="AB29" s="32">
        <f>AA29/Z29</f>
        <v>0.8</v>
      </c>
      <c r="AC29" s="15">
        <v>10</v>
      </c>
      <c r="AD29" s="15">
        <v>6.2</v>
      </c>
      <c r="AE29" s="32">
        <f>AD29/AC29</f>
        <v>0.62</v>
      </c>
      <c r="AF29" s="15">
        <v>0.3</v>
      </c>
      <c r="AG29" s="15">
        <v>0.2</v>
      </c>
      <c r="AH29" s="32">
        <f>AG29/AF29</f>
        <v>0.6666666666666667</v>
      </c>
      <c r="AI29" s="15">
        <v>15</v>
      </c>
      <c r="AJ29" s="15">
        <v>5</v>
      </c>
      <c r="AK29" s="32">
        <f>AJ29/AI29</f>
        <v>0.3333333333333333</v>
      </c>
      <c r="AL29" s="15">
        <v>15</v>
      </c>
      <c r="AM29" s="15">
        <v>5</v>
      </c>
      <c r="AN29" s="32">
        <f>AM29/AL29</f>
        <v>0.3333333333333333</v>
      </c>
      <c r="AO29" s="15">
        <v>0</v>
      </c>
      <c r="AP29" s="15">
        <v>0</v>
      </c>
      <c r="AQ29" s="32">
        <v>0</v>
      </c>
      <c r="AR29" s="15"/>
      <c r="AS29" s="15" t="s">
        <v>119</v>
      </c>
      <c r="AT29" s="15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9" customFormat="1" ht="146.25" customHeight="1">
      <c r="A30" s="15" t="s">
        <v>40</v>
      </c>
      <c r="B30" s="15">
        <v>0</v>
      </c>
      <c r="C30" s="15">
        <v>0</v>
      </c>
      <c r="D30" s="15">
        <f>J30+P30+V30+AA30</f>
        <v>0</v>
      </c>
      <c r="E30" s="32">
        <v>0</v>
      </c>
      <c r="F30" s="32">
        <v>0</v>
      </c>
      <c r="G30" s="32">
        <v>0</v>
      </c>
      <c r="H30" s="15">
        <v>0</v>
      </c>
      <c r="I30" s="15">
        <v>0</v>
      </c>
      <c r="J30" s="15">
        <v>0</v>
      </c>
      <c r="K30" s="32">
        <v>0</v>
      </c>
      <c r="L30" s="32">
        <v>0</v>
      </c>
      <c r="M30" s="32">
        <v>0</v>
      </c>
      <c r="N30" s="15">
        <v>0</v>
      </c>
      <c r="O30" s="15">
        <v>0</v>
      </c>
      <c r="P30" s="15">
        <v>0</v>
      </c>
      <c r="Q30" s="32">
        <v>0</v>
      </c>
      <c r="R30" s="32">
        <v>0</v>
      </c>
      <c r="S30" s="32">
        <v>0</v>
      </c>
      <c r="T30" s="15">
        <v>0</v>
      </c>
      <c r="U30" s="15">
        <v>0</v>
      </c>
      <c r="V30" s="15">
        <v>0</v>
      </c>
      <c r="W30" s="32">
        <v>0</v>
      </c>
      <c r="X30" s="32">
        <v>0</v>
      </c>
      <c r="Y30" s="32">
        <v>0</v>
      </c>
      <c r="Z30" s="15">
        <v>0</v>
      </c>
      <c r="AA30" s="15">
        <v>0</v>
      </c>
      <c r="AB30" s="32">
        <v>0</v>
      </c>
      <c r="AC30" s="15">
        <v>30</v>
      </c>
      <c r="AD30" s="15">
        <v>36.1</v>
      </c>
      <c r="AE30" s="32">
        <f>AD30/AC30</f>
        <v>1.2033333333333334</v>
      </c>
      <c r="AF30" s="15">
        <v>0.254</v>
      </c>
      <c r="AG30" s="45">
        <v>0.4</v>
      </c>
      <c r="AH30" s="32">
        <f>AG30/AF30</f>
        <v>1.5748031496062993</v>
      </c>
      <c r="AI30" s="15">
        <v>5</v>
      </c>
      <c r="AJ30" s="15">
        <v>5</v>
      </c>
      <c r="AK30" s="32">
        <f>AJ30/AI30</f>
        <v>1</v>
      </c>
      <c r="AL30" s="15">
        <v>5</v>
      </c>
      <c r="AM30" s="15">
        <v>5</v>
      </c>
      <c r="AN30" s="32">
        <f>AM30/AL30</f>
        <v>1</v>
      </c>
      <c r="AO30" s="15">
        <v>0</v>
      </c>
      <c r="AP30" s="15">
        <v>0</v>
      </c>
      <c r="AQ30" s="32">
        <v>0</v>
      </c>
      <c r="AR30" s="15" t="s">
        <v>115</v>
      </c>
      <c r="AS30" s="15"/>
      <c r="AT30" s="15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9" customFormat="1" ht="171.75" customHeight="1">
      <c r="A31" s="15" t="s">
        <v>76</v>
      </c>
      <c r="B31" s="15">
        <v>12</v>
      </c>
      <c r="C31" s="15">
        <v>0</v>
      </c>
      <c r="D31" s="15">
        <f>J31+P31+V31+AA31</f>
        <v>12</v>
      </c>
      <c r="E31" s="32">
        <v>0</v>
      </c>
      <c r="F31" s="32">
        <v>0</v>
      </c>
      <c r="G31" s="32">
        <f>D31/B31</f>
        <v>1</v>
      </c>
      <c r="H31" s="15">
        <v>0</v>
      </c>
      <c r="I31" s="15">
        <v>0</v>
      </c>
      <c r="J31" s="15">
        <v>0</v>
      </c>
      <c r="K31" s="32">
        <v>0</v>
      </c>
      <c r="L31" s="32">
        <v>0</v>
      </c>
      <c r="M31" s="32">
        <v>0</v>
      </c>
      <c r="N31" s="15">
        <v>0</v>
      </c>
      <c r="O31" s="15">
        <v>0</v>
      </c>
      <c r="P31" s="15">
        <v>0</v>
      </c>
      <c r="Q31" s="32">
        <v>0</v>
      </c>
      <c r="R31" s="32">
        <v>0</v>
      </c>
      <c r="S31" s="32">
        <v>0</v>
      </c>
      <c r="T31" s="15">
        <v>0</v>
      </c>
      <c r="U31" s="15">
        <v>0</v>
      </c>
      <c r="V31" s="15">
        <v>0</v>
      </c>
      <c r="W31" s="32">
        <v>0</v>
      </c>
      <c r="X31" s="32">
        <v>0</v>
      </c>
      <c r="Y31" s="32">
        <v>0</v>
      </c>
      <c r="Z31" s="15">
        <v>12</v>
      </c>
      <c r="AA31" s="15">
        <v>12</v>
      </c>
      <c r="AB31" s="32">
        <f>AA31/Z31</f>
        <v>1</v>
      </c>
      <c r="AC31" s="15">
        <v>15</v>
      </c>
      <c r="AD31" s="15">
        <v>4.1</v>
      </c>
      <c r="AE31" s="32">
        <f>AD31/AC31</f>
        <v>0.2733333333333333</v>
      </c>
      <c r="AF31" s="15">
        <v>0.806</v>
      </c>
      <c r="AG31" s="45">
        <v>0.7</v>
      </c>
      <c r="AH31" s="32">
        <f>AG31/AF31</f>
        <v>0.86848635235732</v>
      </c>
      <c r="AI31" s="15">
        <v>60</v>
      </c>
      <c r="AJ31" s="15">
        <v>40</v>
      </c>
      <c r="AK31" s="32">
        <f>AJ31/AI31</f>
        <v>0.6666666666666666</v>
      </c>
      <c r="AL31" s="15">
        <v>60</v>
      </c>
      <c r="AM31" s="15">
        <v>40</v>
      </c>
      <c r="AN31" s="32">
        <f>AM31/AL31</f>
        <v>0.6666666666666666</v>
      </c>
      <c r="AO31" s="15">
        <v>0</v>
      </c>
      <c r="AP31" s="15">
        <v>0</v>
      </c>
      <c r="AQ31" s="32">
        <v>0</v>
      </c>
      <c r="AR31" s="15" t="s">
        <v>77</v>
      </c>
      <c r="AS31" s="15"/>
      <c r="AT31" s="15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9" customFormat="1" ht="146.25" customHeight="1">
      <c r="A32" s="15" t="s">
        <v>78</v>
      </c>
      <c r="B32" s="15">
        <v>6.39</v>
      </c>
      <c r="C32" s="15">
        <v>0</v>
      </c>
      <c r="D32" s="15">
        <f>J32+P32+V32+AA32</f>
        <v>2.2</v>
      </c>
      <c r="E32" s="32">
        <v>0</v>
      </c>
      <c r="F32" s="32">
        <v>0</v>
      </c>
      <c r="G32" s="32">
        <f>D32/B32</f>
        <v>0.34428794992175277</v>
      </c>
      <c r="H32" s="15">
        <v>0</v>
      </c>
      <c r="I32" s="15">
        <v>0</v>
      </c>
      <c r="J32" s="15">
        <v>0</v>
      </c>
      <c r="K32" s="32">
        <v>0</v>
      </c>
      <c r="L32" s="32">
        <v>0</v>
      </c>
      <c r="M32" s="32">
        <v>0</v>
      </c>
      <c r="N32" s="15">
        <v>0</v>
      </c>
      <c r="O32" s="15">
        <v>0</v>
      </c>
      <c r="P32" s="15">
        <v>0</v>
      </c>
      <c r="Q32" s="32">
        <v>0</v>
      </c>
      <c r="R32" s="32">
        <v>0</v>
      </c>
      <c r="S32" s="32">
        <v>0</v>
      </c>
      <c r="T32" s="15">
        <v>0</v>
      </c>
      <c r="U32" s="15">
        <v>0</v>
      </c>
      <c r="V32" s="15">
        <v>0</v>
      </c>
      <c r="W32" s="32">
        <v>0</v>
      </c>
      <c r="X32" s="32">
        <v>0</v>
      </c>
      <c r="Y32" s="32">
        <v>0</v>
      </c>
      <c r="Z32" s="15">
        <v>6.39</v>
      </c>
      <c r="AA32" s="15">
        <v>2.2</v>
      </c>
      <c r="AB32" s="32">
        <f>AA32/Z32</f>
        <v>0.34428794992175277</v>
      </c>
      <c r="AC32" s="15">
        <v>15</v>
      </c>
      <c r="AD32" s="15">
        <v>18.3</v>
      </c>
      <c r="AE32" s="32">
        <f>AD32/AC32</f>
        <v>1.22</v>
      </c>
      <c r="AF32" s="15">
        <v>0.129</v>
      </c>
      <c r="AG32" s="45">
        <v>0.5</v>
      </c>
      <c r="AH32" s="32">
        <f>AG32/AF32</f>
        <v>3.875968992248062</v>
      </c>
      <c r="AI32" s="15">
        <v>12</v>
      </c>
      <c r="AJ32" s="15">
        <v>24</v>
      </c>
      <c r="AK32" s="32">
        <f>AJ32/AI32</f>
        <v>2</v>
      </c>
      <c r="AL32" s="15">
        <v>12</v>
      </c>
      <c r="AM32" s="15">
        <v>24</v>
      </c>
      <c r="AN32" s="32">
        <f>AM32/AL32</f>
        <v>2</v>
      </c>
      <c r="AO32" s="15">
        <v>0</v>
      </c>
      <c r="AP32" s="15">
        <v>0</v>
      </c>
      <c r="AQ32" s="32">
        <v>0</v>
      </c>
      <c r="AR32" s="15" t="s">
        <v>116</v>
      </c>
      <c r="AS32" s="15" t="s">
        <v>117</v>
      </c>
      <c r="AT32" s="15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9" customFormat="1" ht="22.5" customHeight="1">
      <c r="A33" s="63" t="s">
        <v>41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9" customFormat="1" ht="68.25" customHeight="1">
      <c r="A34" s="15" t="s">
        <v>42</v>
      </c>
      <c r="B34" s="15">
        <v>0</v>
      </c>
      <c r="C34" s="15">
        <v>0</v>
      </c>
      <c r="D34" s="15">
        <v>0</v>
      </c>
      <c r="E34" s="31">
        <v>0</v>
      </c>
      <c r="F34" s="31">
        <v>0</v>
      </c>
      <c r="G34" s="31">
        <v>0</v>
      </c>
      <c r="H34" s="15">
        <v>0</v>
      </c>
      <c r="I34" s="15">
        <v>0</v>
      </c>
      <c r="J34" s="15">
        <v>0</v>
      </c>
      <c r="K34" s="31">
        <v>0</v>
      </c>
      <c r="L34" s="31">
        <v>0</v>
      </c>
      <c r="M34" s="31">
        <v>0</v>
      </c>
      <c r="N34" s="15">
        <v>0</v>
      </c>
      <c r="O34" s="15">
        <v>0</v>
      </c>
      <c r="P34" s="15">
        <v>0</v>
      </c>
      <c r="Q34" s="31">
        <v>0</v>
      </c>
      <c r="R34" s="31">
        <v>0</v>
      </c>
      <c r="S34" s="31">
        <v>0</v>
      </c>
      <c r="T34" s="15">
        <v>0</v>
      </c>
      <c r="U34" s="15">
        <v>0</v>
      </c>
      <c r="V34" s="15">
        <v>0</v>
      </c>
      <c r="W34" s="31">
        <v>0</v>
      </c>
      <c r="X34" s="31">
        <v>0</v>
      </c>
      <c r="Y34" s="31">
        <v>0</v>
      </c>
      <c r="Z34" s="15">
        <v>0</v>
      </c>
      <c r="AA34" s="15">
        <v>0</v>
      </c>
      <c r="AB34" s="31">
        <v>0</v>
      </c>
      <c r="AC34" s="15">
        <v>0</v>
      </c>
      <c r="AD34" s="15">
        <v>3</v>
      </c>
      <c r="AE34" s="31">
        <v>0</v>
      </c>
      <c r="AF34" s="15">
        <v>0</v>
      </c>
      <c r="AG34" s="15">
        <v>0</v>
      </c>
      <c r="AH34" s="31">
        <v>0</v>
      </c>
      <c r="AI34" s="15">
        <v>12</v>
      </c>
      <c r="AJ34" s="15">
        <v>18</v>
      </c>
      <c r="AK34" s="32">
        <f>AJ34/AI34</f>
        <v>1.5</v>
      </c>
      <c r="AL34" s="15">
        <v>12</v>
      </c>
      <c r="AM34" s="15">
        <v>18</v>
      </c>
      <c r="AN34" s="32">
        <f>AM34/AL34</f>
        <v>1.5</v>
      </c>
      <c r="AO34" s="15">
        <v>0</v>
      </c>
      <c r="AP34" s="15">
        <v>0</v>
      </c>
      <c r="AQ34" s="31">
        <v>0</v>
      </c>
      <c r="AR34" s="15" t="s">
        <v>79</v>
      </c>
      <c r="AS34" s="15"/>
      <c r="AT34" s="15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9" customFormat="1" ht="15.75" customHeight="1">
      <c r="A35" s="68" t="s">
        <v>43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0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9" customFormat="1" ht="15.75" customHeight="1">
      <c r="A36" s="63" t="s">
        <v>18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5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46" s="11" customFormat="1" ht="48">
      <c r="A37" s="15" t="s">
        <v>19</v>
      </c>
      <c r="B37" s="14">
        <v>0</v>
      </c>
      <c r="C37" s="38">
        <f>I37+O37+U37+AA37</f>
        <v>9.857000000000001</v>
      </c>
      <c r="D37" s="38">
        <f>J37+P37+V37+AA37</f>
        <v>9.857000000000001</v>
      </c>
      <c r="E37" s="32">
        <v>0</v>
      </c>
      <c r="F37" s="32">
        <f>D37/C37</f>
        <v>1</v>
      </c>
      <c r="G37" s="32">
        <v>0</v>
      </c>
      <c r="H37" s="14">
        <v>0</v>
      </c>
      <c r="I37" s="14">
        <v>6.339</v>
      </c>
      <c r="J37" s="14">
        <v>6.339</v>
      </c>
      <c r="K37" s="32">
        <v>0</v>
      </c>
      <c r="L37" s="32">
        <f>J37/I37</f>
        <v>1</v>
      </c>
      <c r="M37" s="32">
        <v>0</v>
      </c>
      <c r="N37" s="14">
        <v>0</v>
      </c>
      <c r="O37" s="14">
        <v>2.722</v>
      </c>
      <c r="P37" s="14">
        <v>2.722</v>
      </c>
      <c r="Q37" s="32">
        <v>0</v>
      </c>
      <c r="R37" s="32">
        <f>P37/O37</f>
        <v>1</v>
      </c>
      <c r="S37" s="32">
        <v>0</v>
      </c>
      <c r="T37" s="14">
        <v>0</v>
      </c>
      <c r="U37" s="14">
        <v>0.303</v>
      </c>
      <c r="V37" s="14">
        <v>0.303</v>
      </c>
      <c r="W37" s="32">
        <v>0</v>
      </c>
      <c r="X37" s="32">
        <f>V37/U37</f>
        <v>1</v>
      </c>
      <c r="Y37" s="32">
        <v>0</v>
      </c>
      <c r="Z37" s="15">
        <v>0.493</v>
      </c>
      <c r="AA37" s="15">
        <v>0.493</v>
      </c>
      <c r="AB37" s="32">
        <v>0</v>
      </c>
      <c r="AC37" s="14"/>
      <c r="AD37" s="14"/>
      <c r="AE37" s="31"/>
      <c r="AF37" s="14"/>
      <c r="AG37" s="14"/>
      <c r="AH37" s="31"/>
      <c r="AI37" s="14"/>
      <c r="AJ37" s="14"/>
      <c r="AK37" s="31"/>
      <c r="AL37" s="14"/>
      <c r="AM37" s="14"/>
      <c r="AN37" s="31"/>
      <c r="AO37" s="14"/>
      <c r="AP37" s="14"/>
      <c r="AQ37" s="31"/>
      <c r="AR37" s="14" t="s">
        <v>112</v>
      </c>
      <c r="AS37" s="14"/>
      <c r="AT37" s="14"/>
    </row>
    <row r="38" spans="1:46" s="12" customFormat="1" ht="15.75">
      <c r="A38" s="16" t="s">
        <v>13</v>
      </c>
      <c r="B38" s="47">
        <f>B6+B7+B8+B9+B11+B12+B14+B15+B18+B19+B20+B21+B22+B23+B24+B26+B28+B29+B30+B34+B37+B32+B31</f>
        <v>124.15400000000002</v>
      </c>
      <c r="C38" s="47">
        <f>C6+C7+C8+C9+C11+C12+C14+C15+C18+C19+C20+C21+C22+C23+C24+C26+C28+C29+C30+C34+C37+C32+C31+C10</f>
        <v>13.987000000000002</v>
      </c>
      <c r="D38" s="47">
        <f>D6+D7+D8+D9+D11+D12+D14+D15+D18+D19+D20+D21+D22+D23+D24+D26+D28+D29+D30+D34+D37+D32+D31+D10</f>
        <v>116.05100000000002</v>
      </c>
      <c r="E38" s="48">
        <f>C38/B38</f>
        <v>0.11265847254216536</v>
      </c>
      <c r="F38" s="49"/>
      <c r="G38" s="35">
        <f>D38/B38</f>
        <v>0.9347342816179905</v>
      </c>
      <c r="H38" s="41">
        <f>H6+H7+H8+H9+H11+H12+H14+H15+H18+H19+H20+H21+H22+H23+H24+H26+H28+H29+H30+H34+H37+H10+H32+H31</f>
        <v>0</v>
      </c>
      <c r="I38" s="41">
        <f>I6+I7+I8+I9+I11+I12+I14+I15+I18+I19+I20+I21+I22+I23+I24+I26+I28+I29+I30+I34+I37+I10+I32+I31</f>
        <v>6.339</v>
      </c>
      <c r="J38" s="41">
        <f>J6+J7+J8+J9+J11+J12+J14+J15+J18+J19+J20+J21+J22+J23+J24+J26+J28+J29+J30+J34+J37+J10+J32+J31</f>
        <v>6.339</v>
      </c>
      <c r="K38" s="34">
        <v>0</v>
      </c>
      <c r="L38" s="34">
        <f>J38/I38</f>
        <v>1</v>
      </c>
      <c r="M38" s="34">
        <v>0</v>
      </c>
      <c r="N38" s="41">
        <f>N6+N7+N8+N9+N11+N12+N14+N15+N18+N19+N20+N21+N22+N23+N24+N26+N28+N29+N30+N34+N37+N31+N32</f>
        <v>2.255</v>
      </c>
      <c r="O38" s="41">
        <f>O6+O7+O8+O9+O11+O12+O14+O15+O18+O19+O20+O21+O22+O23+O24+O26+O28+O29+O30+O34+O37+O31+O32</f>
        <v>6.622</v>
      </c>
      <c r="P38" s="41">
        <f>P6+P7+P8+P9+P11+P12+P14+P15+P18+P19+P20+P21+P22+P23+P24+P26+P28+P29+P30+P34+P37+P31+P32</f>
        <v>6.622</v>
      </c>
      <c r="Q38" s="34">
        <f>O38/N38</f>
        <v>2.9365853658536585</v>
      </c>
      <c r="R38" s="34">
        <f>P38/O38</f>
        <v>1</v>
      </c>
      <c r="S38" s="34">
        <f>P38/N38</f>
        <v>2.9365853658536585</v>
      </c>
      <c r="T38" s="41">
        <f>T6+T7+T8+T9+T11+T12+T14+T15+T18+T19+T20+T21+T22+T23+T24+T26+T28+T29+T30+T34+T37+T32+T31</f>
        <v>0.04</v>
      </c>
      <c r="U38" s="41">
        <f>U6+U7+U8+U9+U11+U12+U14+U15+U18+U19+U20+U21+U22+U23+U24+U26+U28+U29+U30+U34+U37+U32+U31</f>
        <v>0.303</v>
      </c>
      <c r="V38" s="41">
        <f>V6+V7+V8+V9+V11+V12+V14+V15+V18+V19+V20+V21+V22+V23+V24+V26+V28+V29+V30+V34+V37+V32+V31</f>
        <v>0.303</v>
      </c>
      <c r="W38" s="34">
        <f>U38/T38</f>
        <v>7.574999999999999</v>
      </c>
      <c r="X38" s="34">
        <f>V38/U38</f>
        <v>1</v>
      </c>
      <c r="Y38" s="34">
        <f>V38/T38</f>
        <v>7.574999999999999</v>
      </c>
      <c r="Z38" s="47">
        <f>Z6+Z7+Z8+Z9+Z11+Z12+Z14+Z15+Z18+Z19+Z20+Z21+Z22+Z23+Z24+Z26+Z28+Z29+Z30+Z34+Z37+Z32+Z31</f>
        <v>122.352</v>
      </c>
      <c r="AA38" s="47">
        <f>AA6+AA7+AA8+AA9+AA11+AA12+AA14+AA15+AA18+AA19+AA20+AA21+AA22+AA23+AA24+AA26+AA28+AA29+AA30+AA34+AA37+AA32+AA31</f>
        <v>102.557</v>
      </c>
      <c r="AB38" s="34">
        <f>AA38/Z38</f>
        <v>0.838212697789983</v>
      </c>
      <c r="AC38" s="41">
        <f>AC6+AC7+AC8+AC9+AC11+AC12+AC14+AC15+AC18+AC19+AC20+AC21+AC22+AC23+AC24+AC26+AC28+AC29+AC30+AC34+AC37+AC31+AC32</f>
        <v>553.1</v>
      </c>
      <c r="AD38" s="41">
        <f>AD6+AD7+AD8+AD9+AD11+AD12+AD14+AD15+AD18+AD19+AD20+AD21+AD22+AD23+AD24+AD26+AD28+AD29+AD30+AD34+AD37+AD31+AD32</f>
        <v>800.13</v>
      </c>
      <c r="AE38" s="34">
        <f>AD38/AC38</f>
        <v>1.4466280961851383</v>
      </c>
      <c r="AF38" s="41">
        <f>AF6+AF7+AF8+AF9+AF11+AF12+AF14+AF15+AF18+AF19+AF20+AF21+AF22+AF23+AF24+AF26+AF28+AF29+AF30+AF34+AF37+AF32+AF31</f>
        <v>3.285</v>
      </c>
      <c r="AG38" s="41">
        <f>AG6+AG7+AG8+AG9+AG11+AG12+AG14+AG15+AG18+AG19+AG20+AG21+AG22+AG23+AG24+AG26+AG28+AG29+AG30+AG34+AG37+AG32+AG31</f>
        <v>7.24</v>
      </c>
      <c r="AH38" s="34">
        <f>AG38/AF38</f>
        <v>2.2039573820395737</v>
      </c>
      <c r="AI38" s="42">
        <f>AI8+AI9+AI10+AI11+AI14+AI15+AI18+AI19+AI20+AI26+AI28+AI29+AI30+AI34+AI37+AI32+AI31</f>
        <v>227</v>
      </c>
      <c r="AJ38" s="42">
        <f>AJ8+AJ9+AJ10+AJ11+AJ14+AJ15+AJ18+AJ19+AJ20+AJ26+AJ28+AJ29+AJ30+AJ34+AJ37+AJ32+AJ31</f>
        <v>208</v>
      </c>
      <c r="AK38" s="34">
        <f>AJ38/AI38</f>
        <v>0.9162995594713657</v>
      </c>
      <c r="AL38" s="42">
        <f>AL8+AL9+AL10+AL11+AL14+AL15+AL18+AL19+AL20+AL26+AL28+AL29+AL30+AL34+AL37+AL32+AL31</f>
        <v>227</v>
      </c>
      <c r="AM38" s="42">
        <f>AM8+AM9+AM10+AM11+AM14+AM15+AM18+AM19+AM20+AM26+AM28+AM29+AM30+AM34+AM37+AM32+AM31</f>
        <v>208</v>
      </c>
      <c r="AN38" s="34">
        <f>AM38/AL38</f>
        <v>0.9162995594713657</v>
      </c>
      <c r="AO38" s="42">
        <f>AO8+AO9+AO10+AO11+AO14+AO15+AO18+AO19+AO20+AO26+AO28+AO29+AO30+AO34+AO37</f>
        <v>0</v>
      </c>
      <c r="AP38" s="42">
        <f>AP8+AP9+AP10+AP11+AP14+AP15+AP18+AP19+AP20+AP26+AP28+AP29+AP30+AP34+AP37</f>
        <v>0</v>
      </c>
      <c r="AQ38" s="34">
        <v>0</v>
      </c>
      <c r="AR38" s="33"/>
      <c r="AS38" s="33"/>
      <c r="AT38" s="33"/>
    </row>
    <row r="39" ht="12.75">
      <c r="AP39" s="46" t="e">
        <f>AP11+AP14+AP15+AP18+AP19+AP20+AP26+AP28+AP29+AP30+AP34+AP37+#REF!</f>
        <v>#REF!</v>
      </c>
    </row>
    <row r="40" spans="1:46" s="13" customFormat="1" ht="81" customHeight="1">
      <c r="A40" s="71" t="s">
        <v>15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</row>
    <row r="41" spans="1:46" s="13" customFormat="1" ht="48.75" customHeight="1">
      <c r="A41" s="62" t="s">
        <v>123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</row>
    <row r="45" spans="30:33" ht="12.75">
      <c r="AD45" s="60" t="s">
        <v>59</v>
      </c>
      <c r="AE45" s="60"/>
      <c r="AF45" s="60"/>
      <c r="AG45" s="10">
        <f>AO6+AO7+AO8+AO9+AO10+AO12</f>
        <v>0</v>
      </c>
    </row>
    <row r="46" spans="30:34" ht="12.75">
      <c r="AD46" s="61" t="s">
        <v>60</v>
      </c>
      <c r="AE46" s="61"/>
      <c r="AF46" s="61"/>
      <c r="AG46" s="10">
        <f>AO11</f>
        <v>0</v>
      </c>
      <c r="AH46" s="10">
        <f>AO11+AO14+AO15+AO18+AO19+AO20+AO26+AO28+AO29+AO30</f>
        <v>0</v>
      </c>
    </row>
  </sheetData>
  <mergeCells count="29">
    <mergeCell ref="A16:AT16"/>
    <mergeCell ref="A17:AT17"/>
    <mergeCell ref="T3:Y3"/>
    <mergeCell ref="Z3:AB3"/>
    <mergeCell ref="A13:AT13"/>
    <mergeCell ref="A5:AT5"/>
    <mergeCell ref="H3:M3"/>
    <mergeCell ref="N3:S3"/>
    <mergeCell ref="AL3:AN3"/>
    <mergeCell ref="AO3:AQ3"/>
    <mergeCell ref="A1:AT1"/>
    <mergeCell ref="A2:AT2"/>
    <mergeCell ref="AI3:AK3"/>
    <mergeCell ref="AR3:AR4"/>
    <mergeCell ref="AS3:AS4"/>
    <mergeCell ref="AT3:AT4"/>
    <mergeCell ref="AC3:AE3"/>
    <mergeCell ref="AF3:AH3"/>
    <mergeCell ref="A3:A4"/>
    <mergeCell ref="B3:G3"/>
    <mergeCell ref="AD45:AF45"/>
    <mergeCell ref="AD46:AF46"/>
    <mergeCell ref="A41:AT41"/>
    <mergeCell ref="A25:AT25"/>
    <mergeCell ref="A27:AT27"/>
    <mergeCell ref="A33:AT33"/>
    <mergeCell ref="A35:AT35"/>
    <mergeCell ref="A40:AT40"/>
    <mergeCell ref="A36:AT36"/>
  </mergeCells>
  <printOptions/>
  <pageMargins left="0.3937007874015748" right="0.19" top="0.95" bottom="0.3937007874015748" header="0.97" footer="0.31496062992125984"/>
  <pageSetup horizontalDpi="600" verticalDpi="600" orientation="landscape" paperSize="9" scale="40" r:id="rId1"/>
  <headerFooter alignWithMargins="0">
    <oddFooter>&amp;R&amp;P</oddFooter>
  </headerFooter>
  <rowBreaks count="2" manualBreakCount="2">
    <brk id="15" max="40" man="1"/>
    <brk id="29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9"/>
  <sheetViews>
    <sheetView tabSelected="1" view="pageBreakPreview" zoomScale="150" zoomScaleNormal="120" zoomScaleSheetLayoutView="150" workbookViewId="0" topLeftCell="A1">
      <selection activeCell="J4" sqref="J4"/>
    </sheetView>
  </sheetViews>
  <sheetFormatPr defaultColWidth="9.00390625" defaultRowHeight="12.75"/>
  <cols>
    <col min="1" max="1" width="3.875" style="7" customWidth="1"/>
    <col min="2" max="2" width="4.00390625" style="7" customWidth="1"/>
    <col min="3" max="3" width="3.75390625" style="7" customWidth="1"/>
    <col min="4" max="4" width="4.00390625" style="7" customWidth="1"/>
    <col min="5" max="5" width="4.375" style="7" customWidth="1"/>
    <col min="6" max="6" width="3.625" style="7" customWidth="1"/>
    <col min="7" max="7" width="4.125" style="7" customWidth="1"/>
    <col min="8" max="8" width="4.25390625" style="7" customWidth="1"/>
    <col min="9" max="9" width="3.375" style="7" customWidth="1"/>
    <col min="10" max="10" width="4.125" style="7" customWidth="1"/>
    <col min="11" max="11" width="4.25390625" style="7" customWidth="1"/>
    <col min="12" max="12" width="3.25390625" style="7" customWidth="1"/>
    <col min="13" max="13" width="4.875" style="7" customWidth="1"/>
    <col min="14" max="15" width="4.00390625" style="7" customWidth="1"/>
    <col min="16" max="16" width="4.375" style="7" customWidth="1"/>
    <col min="17" max="17" width="5.625" style="7" customWidth="1"/>
    <col min="18" max="18" width="4.125" style="7" customWidth="1"/>
    <col min="19" max="19" width="4.875" style="7" customWidth="1"/>
    <col min="20" max="20" width="4.125" style="7" customWidth="1"/>
    <col min="21" max="22" width="3.75390625" style="7" customWidth="1"/>
    <col min="23" max="23" width="4.00390625" style="7" customWidth="1"/>
    <col min="24" max="24" width="3.75390625" style="7" customWidth="1"/>
    <col min="25" max="26" width="4.625" style="7" customWidth="1"/>
    <col min="27" max="27" width="4.00390625" style="7" customWidth="1"/>
    <col min="28" max="28" width="4.25390625" style="7" customWidth="1"/>
    <col min="29" max="29" width="4.75390625" style="7" customWidth="1"/>
    <col min="30" max="30" width="3.875" style="7" customWidth="1"/>
    <col min="31" max="33" width="4.00390625" style="7" customWidth="1"/>
    <col min="34" max="34" width="3.875" style="7" customWidth="1"/>
    <col min="35" max="35" width="4.375" style="7" customWidth="1"/>
    <col min="36" max="36" width="3.875" style="7" customWidth="1"/>
    <col min="37" max="16384" width="9.125" style="7" customWidth="1"/>
  </cols>
  <sheetData>
    <row r="1" spans="1:36" ht="12.7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ht="13.5" thickBot="1"/>
    <row r="3" spans="1:36" s="17" customFormat="1" ht="87.75" customHeight="1" thickTop="1">
      <c r="A3" s="90" t="s">
        <v>45</v>
      </c>
      <c r="B3" s="84"/>
      <c r="C3" s="87"/>
      <c r="D3" s="83" t="s">
        <v>46</v>
      </c>
      <c r="E3" s="84"/>
      <c r="F3" s="85"/>
      <c r="G3" s="86" t="s">
        <v>47</v>
      </c>
      <c r="H3" s="84"/>
      <c r="I3" s="87"/>
      <c r="J3" s="83" t="s">
        <v>48</v>
      </c>
      <c r="K3" s="84"/>
      <c r="L3" s="85"/>
      <c r="M3" s="86" t="s">
        <v>49</v>
      </c>
      <c r="N3" s="84"/>
      <c r="O3" s="87"/>
      <c r="P3" s="83" t="s">
        <v>50</v>
      </c>
      <c r="Q3" s="84"/>
      <c r="R3" s="85"/>
      <c r="S3" s="86" t="s">
        <v>51</v>
      </c>
      <c r="T3" s="84"/>
      <c r="U3" s="87"/>
      <c r="V3" s="83" t="s">
        <v>52</v>
      </c>
      <c r="W3" s="84"/>
      <c r="X3" s="85"/>
      <c r="Y3" s="86" t="s">
        <v>53</v>
      </c>
      <c r="Z3" s="84"/>
      <c r="AA3" s="87"/>
      <c r="AB3" s="83" t="s">
        <v>91</v>
      </c>
      <c r="AC3" s="84"/>
      <c r="AD3" s="85"/>
      <c r="AE3" s="86" t="s">
        <v>61</v>
      </c>
      <c r="AF3" s="84"/>
      <c r="AG3" s="87"/>
      <c r="AH3" s="83" t="s">
        <v>54</v>
      </c>
      <c r="AI3" s="84"/>
      <c r="AJ3" s="88"/>
    </row>
    <row r="4" spans="1:36" s="17" customFormat="1" ht="110.25" customHeight="1">
      <c r="A4" s="18" t="s">
        <v>80</v>
      </c>
      <c r="B4" s="19" t="s">
        <v>98</v>
      </c>
      <c r="C4" s="20" t="s">
        <v>102</v>
      </c>
      <c r="D4" s="21" t="s">
        <v>80</v>
      </c>
      <c r="E4" s="19" t="s">
        <v>98</v>
      </c>
      <c r="F4" s="22" t="s">
        <v>102</v>
      </c>
      <c r="G4" s="21" t="s">
        <v>80</v>
      </c>
      <c r="H4" s="19" t="s">
        <v>98</v>
      </c>
      <c r="I4" s="22" t="s">
        <v>102</v>
      </c>
      <c r="J4" s="21" t="s">
        <v>80</v>
      </c>
      <c r="K4" s="19" t="s">
        <v>98</v>
      </c>
      <c r="L4" s="22" t="s">
        <v>102</v>
      </c>
      <c r="M4" s="21" t="s">
        <v>80</v>
      </c>
      <c r="N4" s="19" t="s">
        <v>98</v>
      </c>
      <c r="O4" s="22" t="s">
        <v>102</v>
      </c>
      <c r="P4" s="21" t="s">
        <v>80</v>
      </c>
      <c r="Q4" s="19" t="s">
        <v>98</v>
      </c>
      <c r="R4" s="22" t="s">
        <v>102</v>
      </c>
      <c r="S4" s="21" t="s">
        <v>80</v>
      </c>
      <c r="T4" s="19" t="s">
        <v>98</v>
      </c>
      <c r="U4" s="22" t="s">
        <v>102</v>
      </c>
      <c r="V4" s="21" t="s">
        <v>80</v>
      </c>
      <c r="W4" s="19" t="s">
        <v>98</v>
      </c>
      <c r="X4" s="22" t="s">
        <v>102</v>
      </c>
      <c r="Y4" s="21" t="s">
        <v>80</v>
      </c>
      <c r="Z4" s="19" t="s">
        <v>98</v>
      </c>
      <c r="AA4" s="22" t="s">
        <v>102</v>
      </c>
      <c r="AB4" s="21" t="s">
        <v>80</v>
      </c>
      <c r="AC4" s="19" t="s">
        <v>98</v>
      </c>
      <c r="AD4" s="22" t="s">
        <v>102</v>
      </c>
      <c r="AE4" s="21" t="s">
        <v>80</v>
      </c>
      <c r="AF4" s="19" t="s">
        <v>98</v>
      </c>
      <c r="AG4" s="22" t="s">
        <v>102</v>
      </c>
      <c r="AH4" s="21" t="s">
        <v>80</v>
      </c>
      <c r="AI4" s="19" t="s">
        <v>98</v>
      </c>
      <c r="AJ4" s="23" t="s">
        <v>102</v>
      </c>
    </row>
    <row r="5" spans="1:36" s="30" customFormat="1" ht="18.75" customHeight="1" thickBot="1">
      <c r="A5" s="24" t="s">
        <v>81</v>
      </c>
      <c r="B5" s="36" t="s">
        <v>99</v>
      </c>
      <c r="C5" s="26" t="s">
        <v>100</v>
      </c>
      <c r="D5" s="51" t="s">
        <v>82</v>
      </c>
      <c r="E5" s="36" t="s">
        <v>101</v>
      </c>
      <c r="F5" s="52" t="s">
        <v>103</v>
      </c>
      <c r="G5" s="28" t="s">
        <v>83</v>
      </c>
      <c r="H5" s="36" t="s">
        <v>104</v>
      </c>
      <c r="I5" s="26" t="s">
        <v>105</v>
      </c>
      <c r="J5" s="51" t="s">
        <v>63</v>
      </c>
      <c r="K5" s="36" t="s">
        <v>63</v>
      </c>
      <c r="L5" s="52" t="s">
        <v>62</v>
      </c>
      <c r="M5" s="53" t="s">
        <v>84</v>
      </c>
      <c r="N5" s="58">
        <f>286+'Форма 1'!AM38</f>
        <v>494</v>
      </c>
      <c r="O5" s="54">
        <f>N5-M5</f>
        <v>-19</v>
      </c>
      <c r="P5" s="27" t="s">
        <v>85</v>
      </c>
      <c r="Q5" s="36" t="s">
        <v>107</v>
      </c>
      <c r="R5" s="44">
        <f>Q5-P5</f>
        <v>848.7999999999993</v>
      </c>
      <c r="S5" s="28" t="s">
        <v>86</v>
      </c>
      <c r="T5" s="36" t="s">
        <v>108</v>
      </c>
      <c r="U5" s="37">
        <f>T5-S5</f>
        <v>-591.5</v>
      </c>
      <c r="V5" s="27" t="s">
        <v>87</v>
      </c>
      <c r="W5" s="36" t="s">
        <v>109</v>
      </c>
      <c r="X5" s="44">
        <f>W5-V5</f>
        <v>-23.299999999999997</v>
      </c>
      <c r="Y5" s="53" t="s">
        <v>88</v>
      </c>
      <c r="Z5" s="36" t="s">
        <v>110</v>
      </c>
      <c r="AA5" s="55">
        <f>Z5-Y5</f>
        <v>1</v>
      </c>
      <c r="AB5" s="27" t="s">
        <v>89</v>
      </c>
      <c r="AC5" s="36" t="s">
        <v>111</v>
      </c>
      <c r="AD5" s="59">
        <f>AC5-AB5</f>
        <v>15</v>
      </c>
      <c r="AE5" s="53" t="s">
        <v>106</v>
      </c>
      <c r="AF5" s="56">
        <f>'Форма 1'!AG38</f>
        <v>7.24</v>
      </c>
      <c r="AG5" s="57">
        <f>AF5-AE5</f>
        <v>2.7700000000000005</v>
      </c>
      <c r="AH5" s="27" t="s">
        <v>90</v>
      </c>
      <c r="AI5" s="25" t="s">
        <v>90</v>
      </c>
      <c r="AJ5" s="29" t="s">
        <v>62</v>
      </c>
    </row>
    <row r="6" ht="13.5" thickTop="1"/>
    <row r="8" spans="1:29" ht="12.75">
      <c r="A8" s="81" t="s">
        <v>124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.75">
      <c r="A9" s="81" t="s">
        <v>125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17"/>
      <c r="M9" s="17"/>
      <c r="N9" s="82"/>
      <c r="O9" s="82"/>
      <c r="P9" s="82"/>
      <c r="Q9" s="82"/>
      <c r="R9" s="82"/>
      <c r="S9" s="82"/>
      <c r="T9" s="17"/>
      <c r="U9" s="17"/>
      <c r="V9" s="81" t="s">
        <v>126</v>
      </c>
      <c r="W9" s="81"/>
      <c r="X9" s="81"/>
      <c r="Y9" s="81"/>
      <c r="Z9" s="81"/>
      <c r="AA9" s="81"/>
      <c r="AB9" s="81"/>
      <c r="AC9" s="81"/>
    </row>
  </sheetData>
  <mergeCells count="17">
    <mergeCell ref="AE3:AG3"/>
    <mergeCell ref="AH3:AJ3"/>
    <mergeCell ref="A8:K8"/>
    <mergeCell ref="A1:AJ1"/>
    <mergeCell ref="A3:C3"/>
    <mergeCell ref="D3:F3"/>
    <mergeCell ref="G3:I3"/>
    <mergeCell ref="J3:L3"/>
    <mergeCell ref="M3:O3"/>
    <mergeCell ref="P3:R3"/>
    <mergeCell ref="A9:K9"/>
    <mergeCell ref="N9:S9"/>
    <mergeCell ref="V9:AC9"/>
    <mergeCell ref="AB3:AD3"/>
    <mergeCell ref="S3:U3"/>
    <mergeCell ref="V3:X3"/>
    <mergeCell ref="Y3:AA3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sorokinan</dc:creator>
  <cp:keywords/>
  <dc:description/>
  <cp:lastModifiedBy>Кузнецов Сергей Александрович</cp:lastModifiedBy>
  <cp:lastPrinted>2013-02-21T11:02:19Z</cp:lastPrinted>
  <dcterms:created xsi:type="dcterms:W3CDTF">2011-04-14T08:26:24Z</dcterms:created>
  <dcterms:modified xsi:type="dcterms:W3CDTF">2013-02-21T11:02:39Z</dcterms:modified>
  <cp:category/>
  <cp:version/>
  <cp:contentType/>
  <cp:contentStatus/>
</cp:coreProperties>
</file>