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Server04\vse\002-БЮДЖЕТ\2020\04-ИСПОЛНЕНИЕ БЮДЖЕТА 2020 ГОД\ИСПОЛНЕНИЕ ЗА 2020 ГОД ДЛЯ СД\"/>
    </mc:Choice>
  </mc:AlternateContent>
  <xr:revisionPtr revIDLastSave="0" documentId="13_ncr:1_{2594AED1-6D63-46E1-B444-4A8D2A460639}" xr6:coauthVersionLast="45" xr6:coauthVersionMax="45" xr10:uidLastSave="{00000000-0000-0000-0000-000000000000}"/>
  <bookViews>
    <workbookView xWindow="0" yWindow="12" windowWidth="23040" windowHeight="12300" xr2:uid="{00000000-000D-0000-FFFF-FFFF00000000}"/>
  </bookViews>
  <sheets>
    <sheet name="прил 03" sheetId="1" r:id="rId1"/>
  </sheets>
  <definedNames>
    <definedName name="_xlnm._FilterDatabase" localSheetId="0" hidden="1">'прил 03'!$B$10:$D$128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1" i="1" l="1"/>
  <c r="E91" i="1"/>
  <c r="E87" i="1"/>
  <c r="G89" i="1"/>
  <c r="F38" i="1" l="1"/>
  <c r="F107" i="1" l="1"/>
  <c r="F121" i="1"/>
  <c r="F27" i="1"/>
  <c r="G28" i="1"/>
  <c r="F49" i="1"/>
  <c r="G56" i="1"/>
  <c r="G62" i="1"/>
  <c r="F109" i="1"/>
  <c r="F123" i="1"/>
  <c r="F12" i="1"/>
  <c r="F22" i="1"/>
  <c r="F81" i="1"/>
  <c r="F126" i="1"/>
  <c r="F116" i="1"/>
  <c r="F77" i="1"/>
  <c r="F71" i="1"/>
  <c r="F67" i="1"/>
  <c r="F24" i="1"/>
  <c r="F35" i="1"/>
  <c r="F46" i="1"/>
  <c r="F52" i="1"/>
  <c r="F55" i="1"/>
  <c r="F60" i="1"/>
  <c r="F64" i="1"/>
  <c r="G85" i="1"/>
  <c r="F120" i="1" l="1"/>
  <c r="F76" i="1"/>
  <c r="F125" i="1"/>
  <c r="F115" i="1"/>
  <c r="F99" i="1"/>
  <c r="F34" i="1"/>
  <c r="F80" i="1"/>
  <c r="F41" i="1"/>
  <c r="G53" i="1"/>
  <c r="G47" i="1"/>
  <c r="G90" i="1" l="1"/>
  <c r="G119" i="1" l="1"/>
  <c r="G118" i="1"/>
  <c r="G117" i="1"/>
  <c r="G114" i="1"/>
  <c r="G113" i="1"/>
  <c r="G112" i="1"/>
  <c r="G105" i="1"/>
  <c r="G104" i="1"/>
  <c r="G102" i="1"/>
  <c r="G101" i="1"/>
  <c r="G98" i="1"/>
  <c r="G97" i="1"/>
  <c r="G96" i="1"/>
  <c r="G95" i="1"/>
  <c r="G92" i="1"/>
  <c r="G93" i="1"/>
  <c r="G86" i="1"/>
  <c r="G84" i="1"/>
  <c r="G79" i="1"/>
  <c r="G78" i="1"/>
  <c r="G75" i="1"/>
  <c r="G74" i="1"/>
  <c r="G73" i="1"/>
  <c r="G72" i="1"/>
  <c r="G70" i="1"/>
  <c r="G69" i="1"/>
  <c r="G68" i="1"/>
  <c r="G66" i="1"/>
  <c r="G65" i="1"/>
  <c r="G63" i="1"/>
  <c r="G61" i="1"/>
  <c r="G58" i="1"/>
  <c r="G57" i="1"/>
  <c r="G54" i="1"/>
  <c r="G51" i="1"/>
  <c r="G50" i="1"/>
  <c r="G48" i="1"/>
  <c r="G45" i="1"/>
  <c r="G44" i="1"/>
  <c r="G43" i="1"/>
  <c r="G40" i="1"/>
  <c r="G39" i="1"/>
  <c r="G37" i="1"/>
  <c r="G36" i="1"/>
  <c r="G33" i="1"/>
  <c r="G32" i="1"/>
  <c r="G31" i="1"/>
  <c r="G30" i="1"/>
  <c r="E27" i="1"/>
  <c r="G27" i="1" s="1"/>
  <c r="G26" i="1"/>
  <c r="G25" i="1"/>
  <c r="G21" i="1"/>
  <c r="G20" i="1"/>
  <c r="G19" i="1"/>
  <c r="G17" i="1"/>
  <c r="G16" i="1"/>
  <c r="G15" i="1"/>
  <c r="G87" i="1" l="1"/>
  <c r="G88" i="1"/>
  <c r="E107" i="1"/>
  <c r="G107" i="1" s="1"/>
  <c r="G108" i="1"/>
  <c r="E121" i="1"/>
  <c r="G121" i="1" s="1"/>
  <c r="G122" i="1"/>
  <c r="E22" i="1"/>
  <c r="G22" i="1" s="1"/>
  <c r="G23" i="1"/>
  <c r="E109" i="1"/>
  <c r="G109" i="1" s="1"/>
  <c r="G110" i="1"/>
  <c r="E123" i="1"/>
  <c r="G123" i="1" s="1"/>
  <c r="G124" i="1"/>
  <c r="E12" i="1"/>
  <c r="G12" i="1" s="1"/>
  <c r="G13" i="1"/>
  <c r="E126" i="1"/>
  <c r="G127" i="1"/>
  <c r="E81" i="1"/>
  <c r="G81" i="1" s="1"/>
  <c r="G82" i="1"/>
  <c r="G49" i="1"/>
  <c r="E46" i="1"/>
  <c r="G46" i="1" s="1"/>
  <c r="G42" i="1"/>
  <c r="E77" i="1"/>
  <c r="E52" i="1"/>
  <c r="G52" i="1" s="1"/>
  <c r="E100" i="1"/>
  <c r="G100" i="1" s="1"/>
  <c r="E103" i="1"/>
  <c r="G103" i="1" s="1"/>
  <c r="E55" i="1"/>
  <c r="G55" i="1" s="1"/>
  <c r="E111" i="1"/>
  <c r="G67" i="1"/>
  <c r="E116" i="1"/>
  <c r="G71" i="1"/>
  <c r="E83" i="1"/>
  <c r="G83" i="1" s="1"/>
  <c r="G94" i="1"/>
  <c r="G91" i="1"/>
  <c r="E60" i="1"/>
  <c r="G60" i="1" s="1"/>
  <c r="E64" i="1"/>
  <c r="G64" i="1" s="1"/>
  <c r="G24" i="1"/>
  <c r="G18" i="1"/>
  <c r="G35" i="1"/>
  <c r="G38" i="1"/>
  <c r="G14" i="1"/>
  <c r="E29" i="1"/>
  <c r="G29" i="1" s="1"/>
  <c r="E120" i="1" l="1"/>
  <c r="G120" i="1" s="1"/>
  <c r="E115" i="1"/>
  <c r="G115" i="1" s="1"/>
  <c r="G116" i="1"/>
  <c r="E125" i="1"/>
  <c r="G125" i="1" s="1"/>
  <c r="G126" i="1"/>
  <c r="E76" i="1"/>
  <c r="G76" i="1" s="1"/>
  <c r="G77" i="1"/>
  <c r="G106" i="1"/>
  <c r="G111" i="1"/>
  <c r="G11" i="1"/>
  <c r="E80" i="1"/>
  <c r="G80" i="1" s="1"/>
  <c r="E41" i="1"/>
  <c r="G41" i="1" s="1"/>
  <c r="E99" i="1"/>
  <c r="G99" i="1" s="1"/>
  <c r="E59" i="1"/>
  <c r="G59" i="1" s="1"/>
  <c r="E34" i="1"/>
  <c r="G34" i="1" s="1"/>
  <c r="G128" i="1" l="1"/>
</calcChain>
</file>

<file path=xl/sharedStrings.xml><?xml version="1.0" encoding="utf-8"?>
<sst xmlns="http://schemas.openxmlformats.org/spreadsheetml/2006/main" count="351" uniqueCount="75">
  <si>
    <t>тыс. руб.</t>
  </si>
  <si>
    <t>Раздел</t>
  </si>
  <si>
    <t>Подраздел</t>
  </si>
  <si>
    <t>КВР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</si>
  <si>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</si>
  <si>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</si>
  <si>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</si>
  <si>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</si>
  <si>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</si>
  <si>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</si>
  <si>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</si>
  <si>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</si>
  <si>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</si>
  <si>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</si>
  <si>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10</t>
  </si>
  <si>
    <t>08</t>
  </si>
  <si>
    <t>12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</si>
  <si>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</si>
  <si>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</si>
  <si>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</si>
  <si>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</si>
  <si>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</si>
  <si>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</si>
  <si>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</si>
  <si>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</si>
  <si>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</si>
  <si>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</si>
  <si>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</si>
  <si>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Оббслуживание государственного и муниципального долга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</si>
  <si>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</si>
  <si>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</si>
  <si>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</si>
  <si>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</si>
  <si>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</si>
  <si>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</si>
  <si>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</si>
  <si>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</si>
  <si>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</si>
  <si>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</si>
  <si>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</si>
  <si>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</si>
  <si>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</si>
  <si>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</si>
  <si>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</si>
  <si>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</si>
  <si>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</si>
  <si>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Сбор, удаление отходов и очистка сточных вод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</si>
  <si>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</si>
  <si>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</si>
  <si>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</si>
  <si>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</si>
  <si>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</si>
  <si>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</si>
  <si>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</si>
  <si>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</si>
  <si>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</si>
  <si>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</si>
  <si>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</si>
  <si>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Телевидение и радиовещание</t>
  </si>
  <si>
    <t>Периодическая печать и издательства</t>
  </si>
  <si>
    <t>Обслуживание государственного внутреннего и муниципального долга</t>
  </si>
  <si>
    <t>Обеспечение проведения выборов и референдумов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</si>
  <si>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государственными,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</si>
  <si>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</si>
  <si>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</si>
  <si>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</si>
  <si>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</si>
  <si>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</si>
  <si>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Иные бюджетные ассигнования</t>
  </si>
  <si>
    <t xml:space="preserve">Наименование </t>
  </si>
  <si>
    <t>План на 2020 год</t>
  </si>
  <si>
    <t>% исполнения</t>
  </si>
  <si>
    <t>Исполнено на 01.01.2021</t>
  </si>
  <si>
    <t>Распределение бюджетных ассигнований по разделам, подразделам и группам видов расходов классификации расходов бюджета на 2020 год и на плановый период               2021-2022 годов</t>
  </si>
  <si>
    <t xml:space="preserve">Приложение 3
к решению Совета депутатов
городского округа город Шахунья Нижегородской области
№   от ___________2021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</si>
</sst>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0" fontId="1" fillId="2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9"/>
  <sheetViews>
    <sheetView tabSelected="1" view="pageBreakPreview" zoomScaleNormal="100" zoomScaleSheetLayoutView="100" workbookViewId="0">
      <selection activeCell="A12" sqref="A12"/>
    </sheetView>
  </sheetViews>
  <sheetFormatPr defaultColWidth="9.109375" defaultRowHeight="13.8" x14ac:dyDescent="0.25"/>
  <cols>
    <col min="1" max="1" width="41.5546875" style="9" customWidth="1"/>
    <col min="2" max="4" width="8.6640625" style="10" customWidth="1"/>
    <col min="5" max="5" width="16.5546875" style="11" bestFit="1" customWidth="1"/>
    <col min="6" max="6" width="15.44140625" style="11" bestFit="1" customWidth="1"/>
    <col min="7" max="7" width="15.44140625" style="12" bestFit="1" customWidth="1"/>
    <col min="8" max="8" width="11.44140625" style="1" bestFit="1" customWidth="1"/>
    <col min="9" max="16384" width="9.109375" style="1"/>
  </cols>
  <sheetData>
    <row r="1" spans="1:9" x14ac:dyDescent="0.25">
      <c r="E1" s="37" t="s">
        <v>74</v>
      </c>
      <c r="F1" s="38"/>
      <c r="G1" s="38"/>
    </row>
    <row r="2" spans="1:9" x14ac:dyDescent="0.25">
      <c r="E2" s="38"/>
      <c r="F2" s="38"/>
      <c r="G2" s="38"/>
    </row>
    <row r="3" spans="1:9" x14ac:dyDescent="0.25">
      <c r="E3" s="38"/>
      <c r="F3" s="38"/>
      <c r="G3" s="38"/>
    </row>
    <row r="4" spans="1:9" x14ac:dyDescent="0.25">
      <c r="E4" s="38"/>
      <c r="F4" s="38"/>
      <c r="G4" s="38"/>
    </row>
    <row r="5" spans="1:9" ht="63.75" customHeight="1" x14ac:dyDescent="0.25">
      <c r="E5" s="38"/>
      <c r="F5" s="38"/>
      <c r="G5" s="38"/>
    </row>
    <row r="6" spans="1:9" ht="33.75" customHeight="1" x14ac:dyDescent="0.25">
      <c r="A6" s="39" t="s">
        <v>73</v>
      </c>
      <c r="B6" s="40"/>
      <c r="C6" s="40"/>
      <c r="D6" s="40"/>
      <c r="E6" s="40"/>
      <c r="F6" s="40"/>
      <c r="G6" s="40"/>
    </row>
    <row r="7" spans="1:9" ht="33.75" customHeight="1" x14ac:dyDescent="0.25">
      <c r="A7" s="40"/>
      <c r="B7" s="40"/>
      <c r="C7" s="40"/>
      <c r="D7" s="40"/>
      <c r="E7" s="40"/>
      <c r="F7" s="40"/>
      <c r="G7" s="40"/>
    </row>
    <row r="9" spans="1:9" ht="14.4" thickBot="1" x14ac:dyDescent="0.3">
      <c r="G9" s="12" t="s">
        <v>0</v>
      </c>
    </row>
    <row r="10" spans="1:9" ht="30.75" customHeight="1" thickBot="1" x14ac:dyDescent="0.3">
      <c r="A10" s="17" t="s">
        <v>69</v>
      </c>
      <c r="B10" s="18" t="s">
        <v>1</v>
      </c>
      <c r="C10" s="18" t="s">
        <v>2</v>
      </c>
      <c r="D10" s="18" t="s">
        <v>3</v>
      </c>
      <c r="E10" s="19" t="s">
        <v>70</v>
      </c>
      <c r="F10" s="19" t="s">
        <v>72</v>
      </c>
      <c r="G10" s="20" t="s">
        <v>71</v>
      </c>
    </row>
    <row r="11" spans="1:9" ht="14.4" thickBot="1" x14ac:dyDescent="0.3">
      <c r="A11" s="17" t="s">
        <v>18</v>
      </c>
      <c r="B11" s="21" t="s">
        <v>4</v>
      </c>
      <c r="C11" s="21"/>
      <c r="D11" s="21"/>
      <c r="E11" s="22">
        <v>105169.7</v>
      </c>
      <c r="F11" s="22">
        <v>100876.8</v>
      </c>
      <c r="G11" s="23">
        <f>F11/E11</f>
        <v>0.95918120903644311</v>
      </c>
    </row>
    <row r="12" spans="1:9" ht="42" thickBot="1" x14ac:dyDescent="0.3">
      <c r="A12" s="17" t="s">
        <v>29</v>
      </c>
      <c r="B12" s="21" t="s">
        <v>4</v>
      </c>
      <c r="C12" s="21" t="s">
        <v>5</v>
      </c>
      <c r="D12" s="21"/>
      <c r="E12" s="22">
        <f>SUM(E13)</f>
        <v>1703.3</v>
      </c>
      <c r="F12" s="22">
        <f>SUM(F13)</f>
        <v>1703.3</v>
      </c>
      <c r="G12" s="23">
        <f t="shared" ref="G12:G36" si="0">F12/E12</f>
        <v>1</v>
      </c>
    </row>
    <row r="13" spans="1:9" ht="83.4" thickBot="1" x14ac:dyDescent="0.3">
      <c r="A13" s="24" t="s">
        <v>62</v>
      </c>
      <c r="B13" s="25" t="s">
        <v>4</v>
      </c>
      <c r="C13" s="25" t="s">
        <v>5</v>
      </c>
      <c r="D13" s="25">
        <v>100</v>
      </c>
      <c r="E13" s="26">
        <v>1703.3</v>
      </c>
      <c r="F13" s="26">
        <v>1703.3</v>
      </c>
      <c r="G13" s="27">
        <f t="shared" si="0"/>
        <v>1</v>
      </c>
    </row>
    <row r="14" spans="1:9" s="2" customFormat="1" ht="69.599999999999994" thickBot="1" x14ac:dyDescent="0.3">
      <c r="A14" s="17" t="s">
        <v>30</v>
      </c>
      <c r="B14" s="21" t="s">
        <v>4</v>
      </c>
      <c r="C14" s="21" t="s">
        <v>6</v>
      </c>
      <c r="D14" s="21"/>
      <c r="E14" s="22">
        <v>3356.7</v>
      </c>
      <c r="F14" s="22">
        <v>3103.9</v>
      </c>
      <c r="G14" s="23">
        <f t="shared" si="0"/>
        <v>0.9246879375577205</v>
      </c>
      <c r="H14" s="8"/>
    </row>
    <row r="15" spans="1:9" ht="83.4" thickBot="1" x14ac:dyDescent="0.3">
      <c r="A15" s="24" t="s">
        <v>62</v>
      </c>
      <c r="B15" s="25" t="s">
        <v>4</v>
      </c>
      <c r="C15" s="25" t="s">
        <v>6</v>
      </c>
      <c r="D15" s="25">
        <v>100</v>
      </c>
      <c r="E15" s="26">
        <v>2856.7</v>
      </c>
      <c r="F15" s="26">
        <v>2838.9</v>
      </c>
      <c r="G15" s="27">
        <f t="shared" si="0"/>
        <v>0.99376903420030116</v>
      </c>
      <c r="I15" s="7"/>
    </row>
    <row r="16" spans="1:9" ht="42" thickBot="1" x14ac:dyDescent="0.3">
      <c r="A16" s="24" t="s">
        <v>63</v>
      </c>
      <c r="B16" s="25" t="s">
        <v>4</v>
      </c>
      <c r="C16" s="25" t="s">
        <v>6</v>
      </c>
      <c r="D16" s="25">
        <v>200</v>
      </c>
      <c r="E16" s="26">
        <v>440.5</v>
      </c>
      <c r="F16" s="26">
        <v>206.8</v>
      </c>
      <c r="G16" s="27">
        <f t="shared" si="0"/>
        <v>0.46946651532349604</v>
      </c>
    </row>
    <row r="17" spans="1:8" ht="14.4" thickBot="1" x14ac:dyDescent="0.3">
      <c r="A17" s="24" t="s">
        <v>68</v>
      </c>
      <c r="B17" s="25" t="s">
        <v>4</v>
      </c>
      <c r="C17" s="25" t="s">
        <v>6</v>
      </c>
      <c r="D17" s="25">
        <v>800</v>
      </c>
      <c r="E17" s="26">
        <v>59.4</v>
      </c>
      <c r="F17" s="26">
        <v>58.2</v>
      </c>
      <c r="G17" s="27">
        <f t="shared" si="0"/>
        <v>0.97979797979797989</v>
      </c>
    </row>
    <row r="18" spans="1:8" s="2" customFormat="1" ht="69.599999999999994" thickBot="1" x14ac:dyDescent="0.3">
      <c r="A18" s="17" t="s">
        <v>31</v>
      </c>
      <c r="B18" s="21" t="s">
        <v>4</v>
      </c>
      <c r="C18" s="21" t="s">
        <v>7</v>
      </c>
      <c r="D18" s="21"/>
      <c r="E18" s="22">
        <v>49749.2</v>
      </c>
      <c r="F18" s="22">
        <v>48999.1</v>
      </c>
      <c r="G18" s="23">
        <f t="shared" si="0"/>
        <v>0.98492237061098475</v>
      </c>
      <c r="H18" s="8"/>
    </row>
    <row r="19" spans="1:8" ht="83.4" thickBot="1" x14ac:dyDescent="0.3">
      <c r="A19" s="24" t="s">
        <v>62</v>
      </c>
      <c r="B19" s="25" t="s">
        <v>4</v>
      </c>
      <c r="C19" s="25" t="s">
        <v>7</v>
      </c>
      <c r="D19" s="25">
        <v>100</v>
      </c>
      <c r="E19" s="26">
        <v>46081.9</v>
      </c>
      <c r="F19" s="26">
        <v>45491.199999999997</v>
      </c>
      <c r="G19" s="27">
        <f t="shared" si="0"/>
        <v>0.98718151812316757</v>
      </c>
    </row>
    <row r="20" spans="1:8" ht="42" thickBot="1" x14ac:dyDescent="0.3">
      <c r="A20" s="24" t="s">
        <v>63</v>
      </c>
      <c r="B20" s="25" t="s">
        <v>4</v>
      </c>
      <c r="C20" s="25" t="s">
        <v>7</v>
      </c>
      <c r="D20" s="25">
        <v>200</v>
      </c>
      <c r="E20" s="26">
        <v>3652.4</v>
      </c>
      <c r="F20" s="26">
        <v>3502.1</v>
      </c>
      <c r="G20" s="27">
        <f t="shared" si="0"/>
        <v>0.95884897601577035</v>
      </c>
    </row>
    <row r="21" spans="1:8" ht="14.4" thickBot="1" x14ac:dyDescent="0.3">
      <c r="A21" s="24" t="s">
        <v>68</v>
      </c>
      <c r="B21" s="25" t="s">
        <v>4</v>
      </c>
      <c r="C21" s="25" t="s">
        <v>7</v>
      </c>
      <c r="D21" s="25">
        <v>800</v>
      </c>
      <c r="E21" s="26">
        <v>14.8</v>
      </c>
      <c r="F21" s="26">
        <v>5.8</v>
      </c>
      <c r="G21" s="27">
        <f t="shared" si="0"/>
        <v>0.39189189189189189</v>
      </c>
    </row>
    <row r="22" spans="1:8" s="2" customFormat="1" ht="14.4" thickBot="1" x14ac:dyDescent="0.3">
      <c r="A22" s="17" t="s">
        <v>32</v>
      </c>
      <c r="B22" s="21" t="s">
        <v>4</v>
      </c>
      <c r="C22" s="21" t="s">
        <v>8</v>
      </c>
      <c r="D22" s="21"/>
      <c r="E22" s="22">
        <f>SUM(E23)</f>
        <v>27.4</v>
      </c>
      <c r="F22" s="22">
        <f>SUM(F23)</f>
        <v>27.4</v>
      </c>
      <c r="G22" s="23">
        <f t="shared" si="0"/>
        <v>1</v>
      </c>
    </row>
    <row r="23" spans="1:8" s="3" customFormat="1" ht="42" thickBot="1" x14ac:dyDescent="0.3">
      <c r="A23" s="24" t="s">
        <v>63</v>
      </c>
      <c r="B23" s="25" t="s">
        <v>4</v>
      </c>
      <c r="C23" s="25" t="s">
        <v>8</v>
      </c>
      <c r="D23" s="25">
        <v>200</v>
      </c>
      <c r="E23" s="26">
        <v>27.4</v>
      </c>
      <c r="F23" s="26">
        <v>27.4</v>
      </c>
      <c r="G23" s="27">
        <f t="shared" si="0"/>
        <v>1</v>
      </c>
    </row>
    <row r="24" spans="1:8" s="2" customFormat="1" ht="55.8" thickBot="1" x14ac:dyDescent="0.3">
      <c r="A24" s="17" t="s">
        <v>33</v>
      </c>
      <c r="B24" s="21" t="s">
        <v>4</v>
      </c>
      <c r="C24" s="21" t="s">
        <v>9</v>
      </c>
      <c r="D24" s="21"/>
      <c r="E24" s="22">
        <v>12462.5</v>
      </c>
      <c r="F24" s="22">
        <f>SUM(F25,F26)</f>
        <v>12461.3</v>
      </c>
      <c r="G24" s="23">
        <f t="shared" si="0"/>
        <v>0.99990371113340015</v>
      </c>
    </row>
    <row r="25" spans="1:8" ht="83.4" thickBot="1" x14ac:dyDescent="0.3">
      <c r="A25" s="24" t="s">
        <v>62</v>
      </c>
      <c r="B25" s="25" t="s">
        <v>4</v>
      </c>
      <c r="C25" s="25" t="s">
        <v>9</v>
      </c>
      <c r="D25" s="25">
        <v>100</v>
      </c>
      <c r="E25" s="26">
        <v>12007.2</v>
      </c>
      <c r="F25" s="26">
        <v>12005.9</v>
      </c>
      <c r="G25" s="27">
        <f t="shared" si="0"/>
        <v>0.99989173162768996</v>
      </c>
    </row>
    <row r="26" spans="1:8" ht="42" thickBot="1" x14ac:dyDescent="0.3">
      <c r="A26" s="24" t="s">
        <v>63</v>
      </c>
      <c r="B26" s="25" t="s">
        <v>4</v>
      </c>
      <c r="C26" s="25" t="s">
        <v>9</v>
      </c>
      <c r="D26" s="25">
        <v>200</v>
      </c>
      <c r="E26" s="26">
        <v>455.4</v>
      </c>
      <c r="F26" s="26">
        <v>455.4</v>
      </c>
      <c r="G26" s="27">
        <f t="shared" si="0"/>
        <v>1</v>
      </c>
    </row>
    <row r="27" spans="1:8" s="2" customFormat="1" ht="28.2" thickBot="1" x14ac:dyDescent="0.3">
      <c r="A27" s="17" t="s">
        <v>61</v>
      </c>
      <c r="B27" s="21" t="s">
        <v>4</v>
      </c>
      <c r="C27" s="21" t="s">
        <v>10</v>
      </c>
      <c r="D27" s="21"/>
      <c r="E27" s="22">
        <f>SUM(E28)</f>
        <v>550.6</v>
      </c>
      <c r="F27" s="22">
        <f>SUM(F28)</f>
        <v>550.6</v>
      </c>
      <c r="G27" s="23">
        <f t="shared" si="0"/>
        <v>1</v>
      </c>
    </row>
    <row r="28" spans="1:8" ht="14.4" thickBot="1" x14ac:dyDescent="0.3">
      <c r="A28" s="24" t="s">
        <v>68</v>
      </c>
      <c r="B28" s="25" t="s">
        <v>4</v>
      </c>
      <c r="C28" s="25" t="s">
        <v>10</v>
      </c>
      <c r="D28" s="25">
        <v>800</v>
      </c>
      <c r="E28" s="26">
        <v>550.6</v>
      </c>
      <c r="F28" s="26">
        <v>550.6</v>
      </c>
      <c r="G28" s="27">
        <f t="shared" si="0"/>
        <v>1</v>
      </c>
    </row>
    <row r="29" spans="1:8" s="2" customFormat="1" ht="14.4" thickBot="1" x14ac:dyDescent="0.3">
      <c r="A29" s="17" t="s">
        <v>34</v>
      </c>
      <c r="B29" s="21" t="s">
        <v>4</v>
      </c>
      <c r="C29" s="21" t="s">
        <v>12</v>
      </c>
      <c r="D29" s="21"/>
      <c r="E29" s="22">
        <f>SUM(E30,E31,E32,E33)</f>
        <v>37319.999999999993</v>
      </c>
      <c r="F29" s="22">
        <v>34031.199999999997</v>
      </c>
      <c r="G29" s="23">
        <f t="shared" si="0"/>
        <v>0.91187566988210089</v>
      </c>
    </row>
    <row r="30" spans="1:8" ht="83.4" thickBot="1" x14ac:dyDescent="0.3">
      <c r="A30" s="24" t="s">
        <v>62</v>
      </c>
      <c r="B30" s="25" t="s">
        <v>4</v>
      </c>
      <c r="C30" s="25" t="s">
        <v>12</v>
      </c>
      <c r="D30" s="25">
        <v>100</v>
      </c>
      <c r="E30" s="26">
        <v>15020</v>
      </c>
      <c r="F30" s="26">
        <v>14990.2</v>
      </c>
      <c r="G30" s="27">
        <f t="shared" si="0"/>
        <v>0.9980159786950733</v>
      </c>
    </row>
    <row r="31" spans="1:8" ht="42" thickBot="1" x14ac:dyDescent="0.3">
      <c r="A31" s="24" t="s">
        <v>63</v>
      </c>
      <c r="B31" s="25" t="s">
        <v>4</v>
      </c>
      <c r="C31" s="25" t="s">
        <v>12</v>
      </c>
      <c r="D31" s="25">
        <v>200</v>
      </c>
      <c r="E31" s="26">
        <v>19217.7</v>
      </c>
      <c r="F31" s="26">
        <v>15967.7</v>
      </c>
      <c r="G31" s="27">
        <f t="shared" si="0"/>
        <v>0.8308850694932276</v>
      </c>
    </row>
    <row r="32" spans="1:8" ht="42" thickBot="1" x14ac:dyDescent="0.3">
      <c r="A32" s="24" t="s">
        <v>66</v>
      </c>
      <c r="B32" s="25" t="s">
        <v>4</v>
      </c>
      <c r="C32" s="25" t="s">
        <v>12</v>
      </c>
      <c r="D32" s="25">
        <v>600</v>
      </c>
      <c r="E32" s="26">
        <v>1375.2</v>
      </c>
      <c r="F32" s="26">
        <v>1375.2</v>
      </c>
      <c r="G32" s="27">
        <f t="shared" si="0"/>
        <v>1</v>
      </c>
    </row>
    <row r="33" spans="1:7" ht="14.4" thickBot="1" x14ac:dyDescent="0.3">
      <c r="A33" s="24" t="s">
        <v>68</v>
      </c>
      <c r="B33" s="25" t="s">
        <v>4</v>
      </c>
      <c r="C33" s="25" t="s">
        <v>12</v>
      </c>
      <c r="D33" s="25">
        <v>800</v>
      </c>
      <c r="E33" s="26">
        <v>1707.1</v>
      </c>
      <c r="F33" s="26">
        <v>1698.2</v>
      </c>
      <c r="G33" s="27">
        <f t="shared" si="0"/>
        <v>0.99478647999531378</v>
      </c>
    </row>
    <row r="34" spans="1:7" ht="28.2" thickBot="1" x14ac:dyDescent="0.3">
      <c r="A34" s="17" t="s">
        <v>19</v>
      </c>
      <c r="B34" s="21" t="s">
        <v>6</v>
      </c>
      <c r="C34" s="21"/>
      <c r="D34" s="21"/>
      <c r="E34" s="22">
        <f>SUM(E35,E38)</f>
        <v>19850</v>
      </c>
      <c r="F34" s="22">
        <f>SUM(F35,F38)</f>
        <v>19665.5</v>
      </c>
      <c r="G34" s="23">
        <f t="shared" si="0"/>
        <v>0.99070528967254412</v>
      </c>
    </row>
    <row r="35" spans="1:7" s="2" customFormat="1" ht="55.8" thickBot="1" x14ac:dyDescent="0.3">
      <c r="A35" s="17" t="s">
        <v>35</v>
      </c>
      <c r="B35" s="21" t="s">
        <v>6</v>
      </c>
      <c r="C35" s="21" t="s">
        <v>13</v>
      </c>
      <c r="D35" s="21"/>
      <c r="E35" s="22">
        <v>4533.2</v>
      </c>
      <c r="F35" s="22">
        <f>SUM(F36,F37)</f>
        <v>4531.5</v>
      </c>
      <c r="G35" s="23">
        <f t="shared" si="0"/>
        <v>0.99962498897026386</v>
      </c>
    </row>
    <row r="36" spans="1:7" ht="83.4" thickBot="1" x14ac:dyDescent="0.3">
      <c r="A36" s="24" t="s">
        <v>62</v>
      </c>
      <c r="B36" s="25" t="s">
        <v>6</v>
      </c>
      <c r="C36" s="25" t="s">
        <v>13</v>
      </c>
      <c r="D36" s="25">
        <v>100</v>
      </c>
      <c r="E36" s="26">
        <v>3704.2</v>
      </c>
      <c r="F36" s="26">
        <v>3704.2</v>
      </c>
      <c r="G36" s="27">
        <f t="shared" si="0"/>
        <v>1</v>
      </c>
    </row>
    <row r="37" spans="1:7" ht="42" thickBot="1" x14ac:dyDescent="0.3">
      <c r="A37" s="24" t="s">
        <v>63</v>
      </c>
      <c r="B37" s="25" t="s">
        <v>6</v>
      </c>
      <c r="C37" s="25" t="s">
        <v>13</v>
      </c>
      <c r="D37" s="25">
        <v>200</v>
      </c>
      <c r="E37" s="26">
        <v>829.1</v>
      </c>
      <c r="F37" s="26">
        <v>827.3</v>
      </c>
      <c r="G37" s="27">
        <f t="shared" ref="G37:G66" si="1">F37/E37</f>
        <v>0.99782897117356162</v>
      </c>
    </row>
    <row r="38" spans="1:7" ht="14.4" thickBot="1" x14ac:dyDescent="0.3">
      <c r="A38" s="17" t="s">
        <v>36</v>
      </c>
      <c r="B38" s="21" t="s">
        <v>6</v>
      </c>
      <c r="C38" s="21" t="s">
        <v>14</v>
      </c>
      <c r="D38" s="21"/>
      <c r="E38" s="22">
        <v>15316.8</v>
      </c>
      <c r="F38" s="22">
        <f>F39+F40</f>
        <v>15134</v>
      </c>
      <c r="G38" s="23">
        <f t="shared" si="1"/>
        <v>0.98806539224903378</v>
      </c>
    </row>
    <row r="39" spans="1:7" ht="83.4" thickBot="1" x14ac:dyDescent="0.3">
      <c r="A39" s="24" t="s">
        <v>62</v>
      </c>
      <c r="B39" s="25" t="s">
        <v>6</v>
      </c>
      <c r="C39" s="25" t="s">
        <v>14</v>
      </c>
      <c r="D39" s="25">
        <v>100</v>
      </c>
      <c r="E39" s="26">
        <v>13337.5</v>
      </c>
      <c r="F39" s="26">
        <v>13321.4</v>
      </c>
      <c r="G39" s="27">
        <f t="shared" si="1"/>
        <v>0.99879287722586685</v>
      </c>
    </row>
    <row r="40" spans="1:7" ht="42" thickBot="1" x14ac:dyDescent="0.3">
      <c r="A40" s="24" t="s">
        <v>63</v>
      </c>
      <c r="B40" s="25" t="s">
        <v>6</v>
      </c>
      <c r="C40" s="25" t="s">
        <v>14</v>
      </c>
      <c r="D40" s="25">
        <v>200</v>
      </c>
      <c r="E40" s="26">
        <v>1979.2</v>
      </c>
      <c r="F40" s="26">
        <v>1812.6</v>
      </c>
      <c r="G40" s="27">
        <f t="shared" si="1"/>
        <v>0.91582457558609531</v>
      </c>
    </row>
    <row r="41" spans="1:7" ht="14.4" thickBot="1" x14ac:dyDescent="0.3">
      <c r="A41" s="17" t="s">
        <v>20</v>
      </c>
      <c r="B41" s="21" t="s">
        <v>7</v>
      </c>
      <c r="C41" s="21"/>
      <c r="D41" s="21"/>
      <c r="E41" s="22">
        <f>SUM(E42,E46,E49,E52,E55)</f>
        <v>132989.9</v>
      </c>
      <c r="F41" s="22">
        <f>SUM(F42,F46,F49,F52,F55)</f>
        <v>123390.80000000002</v>
      </c>
      <c r="G41" s="23">
        <f t="shared" si="1"/>
        <v>0.92782083451450093</v>
      </c>
    </row>
    <row r="42" spans="1:7" ht="14.4" thickBot="1" x14ac:dyDescent="0.3">
      <c r="A42" s="17" t="s">
        <v>37</v>
      </c>
      <c r="B42" s="21" t="s">
        <v>7</v>
      </c>
      <c r="C42" s="21" t="s">
        <v>8</v>
      </c>
      <c r="D42" s="21"/>
      <c r="E42" s="22">
        <v>34880.699999999997</v>
      </c>
      <c r="F42" s="22">
        <v>34878.5</v>
      </c>
      <c r="G42" s="23">
        <f t="shared" si="1"/>
        <v>0.99993692787128707</v>
      </c>
    </row>
    <row r="43" spans="1:7" ht="83.4" thickBot="1" x14ac:dyDescent="0.3">
      <c r="A43" s="24" t="s">
        <v>62</v>
      </c>
      <c r="B43" s="25" t="s">
        <v>7</v>
      </c>
      <c r="C43" s="25" t="s">
        <v>8</v>
      </c>
      <c r="D43" s="25">
        <v>100</v>
      </c>
      <c r="E43" s="26">
        <v>3821.8</v>
      </c>
      <c r="F43" s="26">
        <v>3821.8</v>
      </c>
      <c r="G43" s="27">
        <f t="shared" si="1"/>
        <v>1</v>
      </c>
    </row>
    <row r="44" spans="1:7" ht="42" thickBot="1" x14ac:dyDescent="0.3">
      <c r="A44" s="24" t="s">
        <v>63</v>
      </c>
      <c r="B44" s="25" t="s">
        <v>7</v>
      </c>
      <c r="C44" s="25" t="s">
        <v>8</v>
      </c>
      <c r="D44" s="25">
        <v>200</v>
      </c>
      <c r="E44" s="26">
        <v>1571.6</v>
      </c>
      <c r="F44" s="26">
        <v>1569.5</v>
      </c>
      <c r="G44" s="27">
        <f t="shared" si="1"/>
        <v>0.99866378213285834</v>
      </c>
    </row>
    <row r="45" spans="1:7" ht="14.4" thickBot="1" x14ac:dyDescent="0.3">
      <c r="A45" s="24" t="s">
        <v>68</v>
      </c>
      <c r="B45" s="25" t="s">
        <v>7</v>
      </c>
      <c r="C45" s="25" t="s">
        <v>8</v>
      </c>
      <c r="D45" s="25">
        <v>800</v>
      </c>
      <c r="E45" s="26">
        <v>29487.4</v>
      </c>
      <c r="F45" s="26">
        <v>29487.4</v>
      </c>
      <c r="G45" s="27">
        <f t="shared" si="1"/>
        <v>1</v>
      </c>
    </row>
    <row r="46" spans="1:7" ht="14.4" thickBot="1" x14ac:dyDescent="0.3">
      <c r="A46" s="17" t="s">
        <v>38</v>
      </c>
      <c r="B46" s="21" t="s">
        <v>7</v>
      </c>
      <c r="C46" s="21" t="s">
        <v>15</v>
      </c>
      <c r="D46" s="21"/>
      <c r="E46" s="22">
        <f>SUM(E47,E48)</f>
        <v>15899.9</v>
      </c>
      <c r="F46" s="22">
        <f>SUM(F47,F48)</f>
        <v>14952.3</v>
      </c>
      <c r="G46" s="23">
        <f t="shared" si="1"/>
        <v>0.9404021408939679</v>
      </c>
    </row>
    <row r="47" spans="1:7" ht="42" thickBot="1" x14ac:dyDescent="0.3">
      <c r="A47" s="24" t="s">
        <v>63</v>
      </c>
      <c r="B47" s="25" t="s">
        <v>7</v>
      </c>
      <c r="C47" s="25" t="s">
        <v>15</v>
      </c>
      <c r="D47" s="25">
        <v>200</v>
      </c>
      <c r="E47" s="26">
        <v>947.6</v>
      </c>
      <c r="F47" s="26">
        <v>0</v>
      </c>
      <c r="G47" s="27">
        <f t="shared" si="1"/>
        <v>0</v>
      </c>
    </row>
    <row r="48" spans="1:7" ht="14.4" thickBot="1" x14ac:dyDescent="0.3">
      <c r="A48" s="24" t="s">
        <v>68</v>
      </c>
      <c r="B48" s="25" t="s">
        <v>7</v>
      </c>
      <c r="C48" s="25" t="s">
        <v>15</v>
      </c>
      <c r="D48" s="25">
        <v>800</v>
      </c>
      <c r="E48" s="26">
        <v>14952.3</v>
      </c>
      <c r="F48" s="26">
        <v>14952.3</v>
      </c>
      <c r="G48" s="27">
        <f t="shared" si="1"/>
        <v>1</v>
      </c>
    </row>
    <row r="49" spans="1:8" s="4" customFormat="1" ht="14.4" thickBot="1" x14ac:dyDescent="0.3">
      <c r="A49" s="28" t="s">
        <v>39</v>
      </c>
      <c r="B49" s="29" t="s">
        <v>7</v>
      </c>
      <c r="C49" s="29" t="s">
        <v>13</v>
      </c>
      <c r="D49" s="29"/>
      <c r="E49" s="30">
        <v>70608.2</v>
      </c>
      <c r="F49" s="30">
        <f>SUM(F50,F51)</f>
        <v>62484.299999999996</v>
      </c>
      <c r="G49" s="31">
        <f t="shared" si="1"/>
        <v>0.88494395835044648</v>
      </c>
    </row>
    <row r="50" spans="1:8" s="5" customFormat="1" ht="42" thickBot="1" x14ac:dyDescent="0.3">
      <c r="A50" s="32" t="s">
        <v>63</v>
      </c>
      <c r="B50" s="25" t="s">
        <v>7</v>
      </c>
      <c r="C50" s="25" t="s">
        <v>13</v>
      </c>
      <c r="D50" s="33">
        <v>200</v>
      </c>
      <c r="E50" s="34">
        <v>69340.899999999994</v>
      </c>
      <c r="F50" s="34">
        <v>61217.1</v>
      </c>
      <c r="G50" s="35">
        <f t="shared" si="1"/>
        <v>0.88284259362079243</v>
      </c>
    </row>
    <row r="51" spans="1:8" ht="42" thickBot="1" x14ac:dyDescent="0.3">
      <c r="A51" s="24" t="s">
        <v>66</v>
      </c>
      <c r="B51" s="25" t="s">
        <v>7</v>
      </c>
      <c r="C51" s="25" t="s">
        <v>13</v>
      </c>
      <c r="D51" s="25">
        <v>600</v>
      </c>
      <c r="E51" s="26">
        <v>1267.2</v>
      </c>
      <c r="F51" s="26">
        <v>1267.2</v>
      </c>
      <c r="G51" s="27">
        <f t="shared" si="1"/>
        <v>1</v>
      </c>
    </row>
    <row r="52" spans="1:8" ht="14.4" thickBot="1" x14ac:dyDescent="0.3">
      <c r="A52" s="17" t="s">
        <v>40</v>
      </c>
      <c r="B52" s="21" t="s">
        <v>7</v>
      </c>
      <c r="C52" s="21" t="s">
        <v>14</v>
      </c>
      <c r="D52" s="21"/>
      <c r="E52" s="22">
        <f>SUM(E53,E54)</f>
        <v>4398</v>
      </c>
      <c r="F52" s="22">
        <f>SUM(F53,F54)</f>
        <v>3890.6</v>
      </c>
      <c r="G52" s="23">
        <f t="shared" si="1"/>
        <v>0.88462937698954069</v>
      </c>
    </row>
    <row r="53" spans="1:8" ht="42" thickBot="1" x14ac:dyDescent="0.3">
      <c r="A53" s="24" t="s">
        <v>63</v>
      </c>
      <c r="B53" s="25" t="s">
        <v>7</v>
      </c>
      <c r="C53" s="25" t="s">
        <v>14</v>
      </c>
      <c r="D53" s="25">
        <v>200</v>
      </c>
      <c r="E53" s="26">
        <v>1388.3</v>
      </c>
      <c r="F53" s="26">
        <v>880.9</v>
      </c>
      <c r="G53" s="27">
        <f t="shared" si="1"/>
        <v>0.63451703522293457</v>
      </c>
    </row>
    <row r="54" spans="1:8" ht="14.4" thickBot="1" x14ac:dyDescent="0.3">
      <c r="A54" s="24" t="s">
        <v>68</v>
      </c>
      <c r="B54" s="25" t="s">
        <v>7</v>
      </c>
      <c r="C54" s="25" t="s">
        <v>14</v>
      </c>
      <c r="D54" s="25">
        <v>800</v>
      </c>
      <c r="E54" s="26">
        <v>3009.7</v>
      </c>
      <c r="F54" s="26">
        <v>3009.7</v>
      </c>
      <c r="G54" s="27">
        <f t="shared" si="1"/>
        <v>1</v>
      </c>
    </row>
    <row r="55" spans="1:8" ht="28.2" thickBot="1" x14ac:dyDescent="0.3">
      <c r="A55" s="28" t="s">
        <v>41</v>
      </c>
      <c r="B55" s="29" t="s">
        <v>7</v>
      </c>
      <c r="C55" s="29" t="s">
        <v>16</v>
      </c>
      <c r="D55" s="29"/>
      <c r="E55" s="30">
        <f>SUM(E56,E57,E58)</f>
        <v>7203.1</v>
      </c>
      <c r="F55" s="30">
        <f>SUM(F56,F57,F58)</f>
        <v>7185.1</v>
      </c>
      <c r="G55" s="31">
        <f t="shared" si="1"/>
        <v>0.99750107592564308</v>
      </c>
    </row>
    <row r="56" spans="1:8" ht="42" thickBot="1" x14ac:dyDescent="0.3">
      <c r="A56" s="24" t="s">
        <v>63</v>
      </c>
      <c r="B56" s="25" t="s">
        <v>7</v>
      </c>
      <c r="C56" s="25" t="s">
        <v>16</v>
      </c>
      <c r="D56" s="25">
        <v>200</v>
      </c>
      <c r="E56" s="26">
        <v>2056.6</v>
      </c>
      <c r="F56" s="26">
        <v>2038.6</v>
      </c>
      <c r="G56" s="27">
        <f t="shared" si="1"/>
        <v>0.99124769036273463</v>
      </c>
    </row>
    <row r="57" spans="1:8" ht="42" thickBot="1" x14ac:dyDescent="0.3">
      <c r="A57" s="24" t="s">
        <v>66</v>
      </c>
      <c r="B57" s="25" t="s">
        <v>7</v>
      </c>
      <c r="C57" s="25" t="s">
        <v>16</v>
      </c>
      <c r="D57" s="25">
        <v>600</v>
      </c>
      <c r="E57" s="26">
        <v>1549.1</v>
      </c>
      <c r="F57" s="26">
        <v>1549.1</v>
      </c>
      <c r="G57" s="27">
        <f t="shared" si="1"/>
        <v>1</v>
      </c>
    </row>
    <row r="58" spans="1:8" ht="14.4" thickBot="1" x14ac:dyDescent="0.3">
      <c r="A58" s="24" t="s">
        <v>68</v>
      </c>
      <c r="B58" s="25" t="s">
        <v>7</v>
      </c>
      <c r="C58" s="25" t="s">
        <v>16</v>
      </c>
      <c r="D58" s="25">
        <v>800</v>
      </c>
      <c r="E58" s="26">
        <v>3597.4</v>
      </c>
      <c r="F58" s="26">
        <v>3597.4</v>
      </c>
      <c r="G58" s="27">
        <f t="shared" si="1"/>
        <v>1</v>
      </c>
    </row>
    <row r="59" spans="1:8" ht="14.4" thickBot="1" x14ac:dyDescent="0.3">
      <c r="A59" s="17" t="s">
        <v>21</v>
      </c>
      <c r="B59" s="21" t="s">
        <v>8</v>
      </c>
      <c r="C59" s="21"/>
      <c r="D59" s="21"/>
      <c r="E59" s="22">
        <f>SUM(E60,E64,E67,E71)</f>
        <v>205439.9</v>
      </c>
      <c r="F59" s="22">
        <v>200997.3</v>
      </c>
      <c r="G59" s="23">
        <f t="shared" si="1"/>
        <v>0.97837518417795177</v>
      </c>
    </row>
    <row r="60" spans="1:8" ht="14.4" thickBot="1" x14ac:dyDescent="0.3">
      <c r="A60" s="17" t="s">
        <v>42</v>
      </c>
      <c r="B60" s="21" t="s">
        <v>8</v>
      </c>
      <c r="C60" s="21" t="s">
        <v>4</v>
      </c>
      <c r="D60" s="21"/>
      <c r="E60" s="22">
        <f>SUM(E61,E62,E63)</f>
        <v>43375.399999999994</v>
      </c>
      <c r="F60" s="22">
        <f>SUM(F61,F62,F63)</f>
        <v>40040</v>
      </c>
      <c r="G60" s="23">
        <f t="shared" si="1"/>
        <v>0.92310387915731051</v>
      </c>
      <c r="H60" s="6"/>
    </row>
    <row r="61" spans="1:8" ht="42" thickBot="1" x14ac:dyDescent="0.3">
      <c r="A61" s="24" t="s">
        <v>63</v>
      </c>
      <c r="B61" s="25" t="s">
        <v>8</v>
      </c>
      <c r="C61" s="25" t="s">
        <v>4</v>
      </c>
      <c r="D61" s="25">
        <v>200</v>
      </c>
      <c r="E61" s="26">
        <v>2425.1</v>
      </c>
      <c r="F61" s="26">
        <v>2182.6</v>
      </c>
      <c r="G61" s="27">
        <f t="shared" si="1"/>
        <v>0.90000412354129722</v>
      </c>
    </row>
    <row r="62" spans="1:8" ht="42" thickBot="1" x14ac:dyDescent="0.3">
      <c r="A62" s="24" t="s">
        <v>65</v>
      </c>
      <c r="B62" s="25" t="s">
        <v>8</v>
      </c>
      <c r="C62" s="25" t="s">
        <v>4</v>
      </c>
      <c r="D62" s="25">
        <v>400</v>
      </c>
      <c r="E62" s="26">
        <v>40798.699999999997</v>
      </c>
      <c r="F62" s="26">
        <v>37705.800000000003</v>
      </c>
      <c r="G62" s="27">
        <f t="shared" si="1"/>
        <v>0.92419121197489151</v>
      </c>
    </row>
    <row r="63" spans="1:8" ht="14.4" thickBot="1" x14ac:dyDescent="0.3">
      <c r="A63" s="24" t="s">
        <v>68</v>
      </c>
      <c r="B63" s="25" t="s">
        <v>8</v>
      </c>
      <c r="C63" s="25" t="s">
        <v>4</v>
      </c>
      <c r="D63" s="25">
        <v>800</v>
      </c>
      <c r="E63" s="26">
        <v>151.6</v>
      </c>
      <c r="F63" s="26">
        <v>151.6</v>
      </c>
      <c r="G63" s="27">
        <f t="shared" si="1"/>
        <v>1</v>
      </c>
    </row>
    <row r="64" spans="1:8" ht="14.4" thickBot="1" x14ac:dyDescent="0.3">
      <c r="A64" s="17" t="s">
        <v>43</v>
      </c>
      <c r="B64" s="21" t="s">
        <v>8</v>
      </c>
      <c r="C64" s="21" t="s">
        <v>5</v>
      </c>
      <c r="D64" s="21"/>
      <c r="E64" s="22">
        <f>SUM(E65,E66)</f>
        <v>47173.5</v>
      </c>
      <c r="F64" s="22">
        <f>SUM(F65,F66)</f>
        <v>47088.4</v>
      </c>
      <c r="G64" s="23">
        <f t="shared" si="1"/>
        <v>0.99819602107115224</v>
      </c>
    </row>
    <row r="65" spans="1:7" ht="42" thickBot="1" x14ac:dyDescent="0.3">
      <c r="A65" s="24" t="s">
        <v>63</v>
      </c>
      <c r="B65" s="25" t="s">
        <v>8</v>
      </c>
      <c r="C65" s="25" t="s">
        <v>5</v>
      </c>
      <c r="D65" s="25">
        <v>200</v>
      </c>
      <c r="E65" s="26">
        <v>1781.4</v>
      </c>
      <c r="F65" s="26">
        <v>1770.4</v>
      </c>
      <c r="G65" s="27">
        <f t="shared" si="1"/>
        <v>0.99382508139665426</v>
      </c>
    </row>
    <row r="66" spans="1:7" ht="14.4" thickBot="1" x14ac:dyDescent="0.3">
      <c r="A66" s="24" t="s">
        <v>68</v>
      </c>
      <c r="B66" s="25" t="s">
        <v>8</v>
      </c>
      <c r="C66" s="25" t="s">
        <v>5</v>
      </c>
      <c r="D66" s="25">
        <v>800</v>
      </c>
      <c r="E66" s="26">
        <v>45392.1</v>
      </c>
      <c r="F66" s="26">
        <v>45318</v>
      </c>
      <c r="G66" s="27">
        <f t="shared" si="1"/>
        <v>0.99836755735028782</v>
      </c>
    </row>
    <row r="67" spans="1:7" ht="14.4" thickBot="1" x14ac:dyDescent="0.3">
      <c r="A67" s="17" t="s">
        <v>44</v>
      </c>
      <c r="B67" s="21" t="s">
        <v>8</v>
      </c>
      <c r="C67" s="21" t="s">
        <v>6</v>
      </c>
      <c r="D67" s="21"/>
      <c r="E67" s="22">
        <v>51274.1</v>
      </c>
      <c r="F67" s="22">
        <f>SUM(F68,F69,F70)</f>
        <v>50253.1</v>
      </c>
      <c r="G67" s="23">
        <f t="shared" ref="G67:G92" si="2">F67/E67</f>
        <v>0.98008741255331644</v>
      </c>
    </row>
    <row r="68" spans="1:7" ht="42" thickBot="1" x14ac:dyDescent="0.3">
      <c r="A68" s="24" t="s">
        <v>63</v>
      </c>
      <c r="B68" s="25" t="s">
        <v>8</v>
      </c>
      <c r="C68" s="25" t="s">
        <v>6</v>
      </c>
      <c r="D68" s="25">
        <v>200</v>
      </c>
      <c r="E68" s="26">
        <v>48298.400000000001</v>
      </c>
      <c r="F68" s="26">
        <v>47277.5</v>
      </c>
      <c r="G68" s="27">
        <f t="shared" si="2"/>
        <v>0.97886265383532367</v>
      </c>
    </row>
    <row r="69" spans="1:7" ht="42" thickBot="1" x14ac:dyDescent="0.3">
      <c r="A69" s="24" t="s">
        <v>66</v>
      </c>
      <c r="B69" s="25" t="s">
        <v>8</v>
      </c>
      <c r="C69" s="25" t="s">
        <v>6</v>
      </c>
      <c r="D69" s="25">
        <v>600</v>
      </c>
      <c r="E69" s="26">
        <v>807.2</v>
      </c>
      <c r="F69" s="26">
        <v>807.2</v>
      </c>
      <c r="G69" s="27">
        <f t="shared" si="2"/>
        <v>1</v>
      </c>
    </row>
    <row r="70" spans="1:7" ht="14.4" thickBot="1" x14ac:dyDescent="0.3">
      <c r="A70" s="24" t="s">
        <v>68</v>
      </c>
      <c r="B70" s="25" t="s">
        <v>8</v>
      </c>
      <c r="C70" s="25" t="s">
        <v>6</v>
      </c>
      <c r="D70" s="25">
        <v>800</v>
      </c>
      <c r="E70" s="26">
        <v>2168.4</v>
      </c>
      <c r="F70" s="26">
        <v>2168.4</v>
      </c>
      <c r="G70" s="27">
        <f t="shared" si="2"/>
        <v>1</v>
      </c>
    </row>
    <row r="71" spans="1:7" ht="28.2" thickBot="1" x14ac:dyDescent="0.3">
      <c r="A71" s="17" t="s">
        <v>45</v>
      </c>
      <c r="B71" s="21" t="s">
        <v>8</v>
      </c>
      <c r="C71" s="21" t="s">
        <v>8</v>
      </c>
      <c r="D71" s="21"/>
      <c r="E71" s="22">
        <v>63616.9</v>
      </c>
      <c r="F71" s="22">
        <f>SUM(F72,F73,F74,F75)</f>
        <v>63615.7</v>
      </c>
      <c r="G71" s="23">
        <f t="shared" si="2"/>
        <v>0.99998113708778635</v>
      </c>
    </row>
    <row r="72" spans="1:7" ht="83.4" thickBot="1" x14ac:dyDescent="0.3">
      <c r="A72" s="24" t="s">
        <v>62</v>
      </c>
      <c r="B72" s="25" t="s">
        <v>8</v>
      </c>
      <c r="C72" s="25" t="s">
        <v>8</v>
      </c>
      <c r="D72" s="25">
        <v>100</v>
      </c>
      <c r="E72" s="26">
        <v>1092.3</v>
      </c>
      <c r="F72" s="26">
        <v>1092.3</v>
      </c>
      <c r="G72" s="27">
        <f t="shared" si="2"/>
        <v>1</v>
      </c>
    </row>
    <row r="73" spans="1:7" ht="42" thickBot="1" x14ac:dyDescent="0.3">
      <c r="A73" s="24" t="s">
        <v>63</v>
      </c>
      <c r="B73" s="25" t="s">
        <v>8</v>
      </c>
      <c r="C73" s="25" t="s">
        <v>8</v>
      </c>
      <c r="D73" s="25">
        <v>200</v>
      </c>
      <c r="E73" s="26">
        <v>36.9</v>
      </c>
      <c r="F73" s="26">
        <v>35.9</v>
      </c>
      <c r="G73" s="27">
        <f t="shared" si="2"/>
        <v>0.97289972899728994</v>
      </c>
    </row>
    <row r="74" spans="1:7" ht="42" thickBot="1" x14ac:dyDescent="0.3">
      <c r="A74" s="24" t="s">
        <v>65</v>
      </c>
      <c r="B74" s="25" t="s">
        <v>8</v>
      </c>
      <c r="C74" s="25" t="s">
        <v>8</v>
      </c>
      <c r="D74" s="25">
        <v>400</v>
      </c>
      <c r="E74" s="26">
        <v>10734.6</v>
      </c>
      <c r="F74" s="26">
        <v>10734.3</v>
      </c>
      <c r="G74" s="27">
        <f t="shared" si="2"/>
        <v>0.99997205298753555</v>
      </c>
    </row>
    <row r="75" spans="1:7" ht="42" thickBot="1" x14ac:dyDescent="0.3">
      <c r="A75" s="24" t="s">
        <v>66</v>
      </c>
      <c r="B75" s="25" t="s">
        <v>8</v>
      </c>
      <c r="C75" s="25" t="s">
        <v>8</v>
      </c>
      <c r="D75" s="25">
        <v>600</v>
      </c>
      <c r="E75" s="26">
        <v>51753.2</v>
      </c>
      <c r="F75" s="26">
        <v>51753.2</v>
      </c>
      <c r="G75" s="27">
        <f t="shared" si="2"/>
        <v>1</v>
      </c>
    </row>
    <row r="76" spans="1:7" ht="14.4" thickBot="1" x14ac:dyDescent="0.3">
      <c r="A76" s="17" t="s">
        <v>22</v>
      </c>
      <c r="B76" s="21" t="s">
        <v>9</v>
      </c>
      <c r="C76" s="21"/>
      <c r="D76" s="21"/>
      <c r="E76" s="22">
        <f>SUM(E77)</f>
        <v>12545.1</v>
      </c>
      <c r="F76" s="22">
        <f>SUM(F77)</f>
        <v>7113.2</v>
      </c>
      <c r="G76" s="23">
        <f t="shared" si="2"/>
        <v>0.56701022710062088</v>
      </c>
    </row>
    <row r="77" spans="1:7" ht="28.2" thickBot="1" x14ac:dyDescent="0.3">
      <c r="A77" s="17" t="s">
        <v>46</v>
      </c>
      <c r="B77" s="21" t="s">
        <v>9</v>
      </c>
      <c r="C77" s="21" t="s">
        <v>5</v>
      </c>
      <c r="D77" s="21"/>
      <c r="E77" s="22">
        <f>SUM(E78,E79)</f>
        <v>12545.1</v>
      </c>
      <c r="F77" s="22">
        <f>SUM(F78,F79)</f>
        <v>7113.2</v>
      </c>
      <c r="G77" s="23">
        <f t="shared" si="2"/>
        <v>0.56701022710062088</v>
      </c>
    </row>
    <row r="78" spans="1:7" ht="42" thickBot="1" x14ac:dyDescent="0.3">
      <c r="A78" s="24" t="s">
        <v>63</v>
      </c>
      <c r="B78" s="25" t="s">
        <v>9</v>
      </c>
      <c r="C78" s="25" t="s">
        <v>5</v>
      </c>
      <c r="D78" s="25">
        <v>200</v>
      </c>
      <c r="E78" s="26">
        <v>550</v>
      </c>
      <c r="F78" s="26">
        <v>549.4</v>
      </c>
      <c r="G78" s="27">
        <f t="shared" si="2"/>
        <v>0.99890909090909086</v>
      </c>
    </row>
    <row r="79" spans="1:7" ht="42" thickBot="1" x14ac:dyDescent="0.3">
      <c r="A79" s="24" t="s">
        <v>65</v>
      </c>
      <c r="B79" s="25" t="s">
        <v>9</v>
      </c>
      <c r="C79" s="25" t="s">
        <v>5</v>
      </c>
      <c r="D79" s="25">
        <v>400</v>
      </c>
      <c r="E79" s="26">
        <v>11995.1</v>
      </c>
      <c r="F79" s="26">
        <v>6563.8</v>
      </c>
      <c r="G79" s="27">
        <f t="shared" si="2"/>
        <v>0.54720677610024093</v>
      </c>
    </row>
    <row r="80" spans="1:7" ht="14.4" thickBot="1" x14ac:dyDescent="0.3">
      <c r="A80" s="17" t="s">
        <v>23</v>
      </c>
      <c r="B80" s="21" t="s">
        <v>10</v>
      </c>
      <c r="C80" s="21"/>
      <c r="D80" s="21"/>
      <c r="E80" s="36">
        <f>SUM(E81,E83,E87,E91,E94)</f>
        <v>888626.29999999993</v>
      </c>
      <c r="F80" s="22">
        <f>SUM(F81,F83,F87,F91,F94)</f>
        <v>881961.29999999993</v>
      </c>
      <c r="G80" s="23">
        <f t="shared" si="2"/>
        <v>0.99249965930560458</v>
      </c>
    </row>
    <row r="81" spans="1:8" ht="14.4" thickBot="1" x14ac:dyDescent="0.3">
      <c r="A81" s="17" t="s">
        <v>47</v>
      </c>
      <c r="B81" s="21" t="s">
        <v>10</v>
      </c>
      <c r="C81" s="21" t="s">
        <v>4</v>
      </c>
      <c r="D81" s="21"/>
      <c r="E81" s="22">
        <f>SUM(E82)</f>
        <v>234114.5</v>
      </c>
      <c r="F81" s="22">
        <f>SUM(F82)</f>
        <v>233762.3</v>
      </c>
      <c r="G81" s="23">
        <f t="shared" si="2"/>
        <v>0.99849560791834757</v>
      </c>
    </row>
    <row r="82" spans="1:8" ht="42" thickBot="1" x14ac:dyDescent="0.3">
      <c r="A82" s="24" t="s">
        <v>66</v>
      </c>
      <c r="B82" s="25" t="s">
        <v>10</v>
      </c>
      <c r="C82" s="25" t="s">
        <v>4</v>
      </c>
      <c r="D82" s="25">
        <v>600</v>
      </c>
      <c r="E82" s="26">
        <v>234114.5</v>
      </c>
      <c r="F82" s="26">
        <v>233762.3</v>
      </c>
      <c r="G82" s="27">
        <f t="shared" si="2"/>
        <v>0.99849560791834757</v>
      </c>
    </row>
    <row r="83" spans="1:8" ht="14.4" thickBot="1" x14ac:dyDescent="0.3">
      <c r="A83" s="17" t="s">
        <v>48</v>
      </c>
      <c r="B83" s="21" t="s">
        <v>10</v>
      </c>
      <c r="C83" s="21" t="s">
        <v>5</v>
      </c>
      <c r="D83" s="21"/>
      <c r="E83" s="22">
        <f>SUM(E84,E85,E86)</f>
        <v>540913.6</v>
      </c>
      <c r="F83" s="22">
        <v>536494.4</v>
      </c>
      <c r="G83" s="23">
        <f t="shared" si="2"/>
        <v>0.9918301185253986</v>
      </c>
      <c r="H83" s="6"/>
    </row>
    <row r="84" spans="1:8" ht="42" thickBot="1" x14ac:dyDescent="0.3">
      <c r="A84" s="24" t="s">
        <v>63</v>
      </c>
      <c r="B84" s="25" t="s">
        <v>10</v>
      </c>
      <c r="C84" s="25" t="s">
        <v>5</v>
      </c>
      <c r="D84" s="25">
        <v>200</v>
      </c>
      <c r="E84" s="26">
        <v>422.5</v>
      </c>
      <c r="F84" s="26">
        <v>391.9</v>
      </c>
      <c r="G84" s="27">
        <f t="shared" si="2"/>
        <v>0.92757396449704133</v>
      </c>
    </row>
    <row r="85" spans="1:8" ht="42" thickBot="1" x14ac:dyDescent="0.3">
      <c r="A85" s="24" t="s">
        <v>65</v>
      </c>
      <c r="B85" s="25" t="s">
        <v>10</v>
      </c>
      <c r="C85" s="25" t="s">
        <v>5</v>
      </c>
      <c r="D85" s="25">
        <v>400</v>
      </c>
      <c r="E85" s="26">
        <v>238834.5</v>
      </c>
      <c r="F85" s="26">
        <v>237003</v>
      </c>
      <c r="G85" s="27">
        <f t="shared" si="2"/>
        <v>0.99233150989492724</v>
      </c>
    </row>
    <row r="86" spans="1:8" ht="42" thickBot="1" x14ac:dyDescent="0.3">
      <c r="A86" s="24" t="s">
        <v>66</v>
      </c>
      <c r="B86" s="25" t="s">
        <v>10</v>
      </c>
      <c r="C86" s="25" t="s">
        <v>5</v>
      </c>
      <c r="D86" s="25">
        <v>600</v>
      </c>
      <c r="E86" s="26">
        <v>301656.59999999998</v>
      </c>
      <c r="F86" s="26">
        <v>299099.40000000002</v>
      </c>
      <c r="G86" s="27">
        <f t="shared" si="2"/>
        <v>0.99152281103745132</v>
      </c>
    </row>
    <row r="87" spans="1:8" ht="14.4" thickBot="1" x14ac:dyDescent="0.3">
      <c r="A87" s="17" t="s">
        <v>49</v>
      </c>
      <c r="B87" s="21" t="s">
        <v>10</v>
      </c>
      <c r="C87" s="21" t="s">
        <v>6</v>
      </c>
      <c r="D87" s="21"/>
      <c r="E87" s="22">
        <f>E88+E89+E90</f>
        <v>59762.7</v>
      </c>
      <c r="F87" s="22">
        <v>58919.5</v>
      </c>
      <c r="G87" s="23">
        <f t="shared" si="2"/>
        <v>0.98589086503789158</v>
      </c>
    </row>
    <row r="88" spans="1:8" ht="83.4" thickBot="1" x14ac:dyDescent="0.3">
      <c r="A88" s="24" t="s">
        <v>62</v>
      </c>
      <c r="B88" s="25" t="s">
        <v>10</v>
      </c>
      <c r="C88" s="25" t="s">
        <v>6</v>
      </c>
      <c r="D88" s="25">
        <v>100</v>
      </c>
      <c r="E88" s="26">
        <v>7</v>
      </c>
      <c r="F88" s="26">
        <v>0</v>
      </c>
      <c r="G88" s="27">
        <f t="shared" si="2"/>
        <v>0</v>
      </c>
    </row>
    <row r="89" spans="1:8" ht="42.75" customHeight="1" thickBot="1" x14ac:dyDescent="0.3">
      <c r="A89" s="24" t="s">
        <v>63</v>
      </c>
      <c r="B89" s="25" t="s">
        <v>10</v>
      </c>
      <c r="C89" s="25" t="s">
        <v>6</v>
      </c>
      <c r="D89" s="25">
        <v>200</v>
      </c>
      <c r="E89" s="26">
        <v>83</v>
      </c>
      <c r="F89" s="26">
        <v>82.1</v>
      </c>
      <c r="G89" s="27">
        <f t="shared" si="2"/>
        <v>0.98915662650602398</v>
      </c>
    </row>
    <row r="90" spans="1:8" ht="42" thickBot="1" x14ac:dyDescent="0.3">
      <c r="A90" s="24" t="s">
        <v>66</v>
      </c>
      <c r="B90" s="25" t="s">
        <v>10</v>
      </c>
      <c r="C90" s="25" t="s">
        <v>6</v>
      </c>
      <c r="D90" s="25">
        <v>600</v>
      </c>
      <c r="E90" s="26">
        <v>59672.7</v>
      </c>
      <c r="F90" s="26">
        <v>58837.5</v>
      </c>
      <c r="G90" s="27">
        <f t="shared" si="2"/>
        <v>0.98600364991026057</v>
      </c>
    </row>
    <row r="91" spans="1:8" ht="14.4" thickBot="1" x14ac:dyDescent="0.3">
      <c r="A91" s="17" t="s">
        <v>50</v>
      </c>
      <c r="B91" s="21" t="s">
        <v>10</v>
      </c>
      <c r="C91" s="21" t="s">
        <v>10</v>
      </c>
      <c r="D91" s="21"/>
      <c r="E91" s="22">
        <f>E92+E93</f>
        <v>254.3</v>
      </c>
      <c r="F91" s="22">
        <f>F92+F93</f>
        <v>0</v>
      </c>
      <c r="G91" s="23">
        <f t="shared" si="2"/>
        <v>0</v>
      </c>
    </row>
    <row r="92" spans="1:8" ht="42" thickBot="1" x14ac:dyDescent="0.3">
      <c r="A92" s="24" t="s">
        <v>63</v>
      </c>
      <c r="B92" s="25" t="s">
        <v>10</v>
      </c>
      <c r="C92" s="25" t="s">
        <v>10</v>
      </c>
      <c r="D92" s="25">
        <v>200</v>
      </c>
      <c r="E92" s="26">
        <v>50.2</v>
      </c>
      <c r="F92" s="26">
        <v>0</v>
      </c>
      <c r="G92" s="27">
        <f t="shared" si="2"/>
        <v>0</v>
      </c>
    </row>
    <row r="93" spans="1:8" ht="28.2" thickBot="1" x14ac:dyDescent="0.3">
      <c r="A93" s="24" t="s">
        <v>64</v>
      </c>
      <c r="B93" s="25" t="s">
        <v>10</v>
      </c>
      <c r="C93" s="25" t="s">
        <v>10</v>
      </c>
      <c r="D93" s="25">
        <v>300</v>
      </c>
      <c r="E93" s="26">
        <v>204.1</v>
      </c>
      <c r="F93" s="26">
        <v>0</v>
      </c>
      <c r="G93" s="27">
        <f t="shared" ref="G93:G123" si="3">F93/E93</f>
        <v>0</v>
      </c>
    </row>
    <row r="94" spans="1:8" ht="14.4" thickBot="1" x14ac:dyDescent="0.3">
      <c r="A94" s="17" t="s">
        <v>51</v>
      </c>
      <c r="B94" s="21" t="s">
        <v>10</v>
      </c>
      <c r="C94" s="21" t="s">
        <v>13</v>
      </c>
      <c r="D94" s="21"/>
      <c r="E94" s="36">
        <v>53581.2</v>
      </c>
      <c r="F94" s="22">
        <v>52785.1</v>
      </c>
      <c r="G94" s="23">
        <f t="shared" si="3"/>
        <v>0.98514217673363047</v>
      </c>
    </row>
    <row r="95" spans="1:8" ht="83.4" thickBot="1" x14ac:dyDescent="0.3">
      <c r="A95" s="24" t="s">
        <v>62</v>
      </c>
      <c r="B95" s="25" t="s">
        <v>10</v>
      </c>
      <c r="C95" s="25" t="s">
        <v>13</v>
      </c>
      <c r="D95" s="25">
        <v>100</v>
      </c>
      <c r="E95" s="26">
        <v>50216.6</v>
      </c>
      <c r="F95" s="26">
        <v>49742.3</v>
      </c>
      <c r="G95" s="27">
        <f t="shared" si="3"/>
        <v>0.99055491610343993</v>
      </c>
    </row>
    <row r="96" spans="1:8" ht="42" thickBot="1" x14ac:dyDescent="0.3">
      <c r="A96" s="24" t="s">
        <v>63</v>
      </c>
      <c r="B96" s="25" t="s">
        <v>10</v>
      </c>
      <c r="C96" s="25" t="s">
        <v>13</v>
      </c>
      <c r="D96" s="25">
        <v>200</v>
      </c>
      <c r="E96" s="26">
        <v>3317.1</v>
      </c>
      <c r="F96" s="26">
        <v>2997.9</v>
      </c>
      <c r="G96" s="27">
        <f t="shared" si="3"/>
        <v>0.90377136655512347</v>
      </c>
    </row>
    <row r="97" spans="1:7" ht="28.2" thickBot="1" x14ac:dyDescent="0.3">
      <c r="A97" s="24" t="s">
        <v>64</v>
      </c>
      <c r="B97" s="25" t="s">
        <v>10</v>
      </c>
      <c r="C97" s="25" t="s">
        <v>13</v>
      </c>
      <c r="D97" s="25">
        <v>300</v>
      </c>
      <c r="E97" s="26">
        <v>45</v>
      </c>
      <c r="F97" s="26">
        <v>45</v>
      </c>
      <c r="G97" s="27">
        <f t="shared" si="3"/>
        <v>1</v>
      </c>
    </row>
    <row r="98" spans="1:7" ht="14.4" thickBot="1" x14ac:dyDescent="0.3">
      <c r="A98" s="24" t="s">
        <v>68</v>
      </c>
      <c r="B98" s="25" t="s">
        <v>10</v>
      </c>
      <c r="C98" s="25" t="s">
        <v>13</v>
      </c>
      <c r="D98" s="25">
        <v>800</v>
      </c>
      <c r="E98" s="26">
        <v>2.5</v>
      </c>
      <c r="F98" s="26">
        <v>0</v>
      </c>
      <c r="G98" s="27">
        <f t="shared" si="3"/>
        <v>0</v>
      </c>
    </row>
    <row r="99" spans="1:7" ht="14.4" thickBot="1" x14ac:dyDescent="0.3">
      <c r="A99" s="17" t="s">
        <v>24</v>
      </c>
      <c r="B99" s="21" t="s">
        <v>15</v>
      </c>
      <c r="C99" s="21"/>
      <c r="D99" s="21"/>
      <c r="E99" s="22">
        <f>SUM(E100,E103)</f>
        <v>93803</v>
      </c>
      <c r="F99" s="22">
        <f>SUM(F100,F103)</f>
        <v>92912.799999999988</v>
      </c>
      <c r="G99" s="23">
        <f t="shared" si="3"/>
        <v>0.99050989840410208</v>
      </c>
    </row>
    <row r="100" spans="1:7" ht="14.4" thickBot="1" x14ac:dyDescent="0.3">
      <c r="A100" s="17" t="s">
        <v>52</v>
      </c>
      <c r="B100" s="21" t="s">
        <v>15</v>
      </c>
      <c r="C100" s="21" t="s">
        <v>4</v>
      </c>
      <c r="D100" s="21"/>
      <c r="E100" s="22">
        <f>SUM(E101,E102)</f>
        <v>73096.5</v>
      </c>
      <c r="F100" s="22">
        <v>72814.899999999994</v>
      </c>
      <c r="G100" s="23">
        <f t="shared" si="3"/>
        <v>0.99614755836462754</v>
      </c>
    </row>
    <row r="101" spans="1:7" ht="42" thickBot="1" x14ac:dyDescent="0.3">
      <c r="A101" s="24" t="s">
        <v>63</v>
      </c>
      <c r="B101" s="25" t="s">
        <v>15</v>
      </c>
      <c r="C101" s="25" t="s">
        <v>4</v>
      </c>
      <c r="D101" s="25">
        <v>200</v>
      </c>
      <c r="E101" s="26">
        <v>818.7</v>
      </c>
      <c r="F101" s="26">
        <v>663</v>
      </c>
      <c r="G101" s="27">
        <f t="shared" si="3"/>
        <v>0.80982044705020151</v>
      </c>
    </row>
    <row r="102" spans="1:7" ht="42" thickBot="1" x14ac:dyDescent="0.3">
      <c r="A102" s="24" t="s">
        <v>66</v>
      </c>
      <c r="B102" s="25" t="s">
        <v>15</v>
      </c>
      <c r="C102" s="25" t="s">
        <v>4</v>
      </c>
      <c r="D102" s="25">
        <v>600</v>
      </c>
      <c r="E102" s="26">
        <v>72277.8</v>
      </c>
      <c r="F102" s="26">
        <v>72151.8</v>
      </c>
      <c r="G102" s="27">
        <f t="shared" si="3"/>
        <v>0.99825672613167526</v>
      </c>
    </row>
    <row r="103" spans="1:7" ht="28.2" thickBot="1" x14ac:dyDescent="0.3">
      <c r="A103" s="28" t="s">
        <v>53</v>
      </c>
      <c r="B103" s="29" t="s">
        <v>15</v>
      </c>
      <c r="C103" s="29" t="s">
        <v>7</v>
      </c>
      <c r="D103" s="29"/>
      <c r="E103" s="30">
        <f>SUM(E104,E105)</f>
        <v>20706.5</v>
      </c>
      <c r="F103" s="30">
        <v>20097.900000000001</v>
      </c>
      <c r="G103" s="31">
        <f t="shared" si="3"/>
        <v>0.97060826310578807</v>
      </c>
    </row>
    <row r="104" spans="1:7" ht="83.4" thickBot="1" x14ac:dyDescent="0.3">
      <c r="A104" s="24" t="s">
        <v>62</v>
      </c>
      <c r="B104" s="25" t="s">
        <v>15</v>
      </c>
      <c r="C104" s="25" t="s">
        <v>7</v>
      </c>
      <c r="D104" s="25">
        <v>100</v>
      </c>
      <c r="E104" s="26">
        <v>20401.099999999999</v>
      </c>
      <c r="F104" s="26">
        <v>19840.2</v>
      </c>
      <c r="G104" s="27">
        <f t="shared" si="3"/>
        <v>0.97250638445966164</v>
      </c>
    </row>
    <row r="105" spans="1:7" ht="42" thickBot="1" x14ac:dyDescent="0.3">
      <c r="A105" s="24" t="s">
        <v>63</v>
      </c>
      <c r="B105" s="25" t="s">
        <v>15</v>
      </c>
      <c r="C105" s="25" t="s">
        <v>7</v>
      </c>
      <c r="D105" s="25">
        <v>200</v>
      </c>
      <c r="E105" s="26">
        <v>305.39999999999998</v>
      </c>
      <c r="F105" s="26">
        <v>257.8</v>
      </c>
      <c r="G105" s="27">
        <f t="shared" si="3"/>
        <v>0.84413883431565173</v>
      </c>
    </row>
    <row r="106" spans="1:7" ht="14.4" thickBot="1" x14ac:dyDescent="0.3">
      <c r="A106" s="17" t="s">
        <v>25</v>
      </c>
      <c r="B106" s="21" t="s">
        <v>14</v>
      </c>
      <c r="C106" s="21"/>
      <c r="D106" s="21"/>
      <c r="E106" s="22">
        <v>30260.5</v>
      </c>
      <c r="F106" s="22">
        <v>30206.400000000001</v>
      </c>
      <c r="G106" s="23">
        <f t="shared" si="3"/>
        <v>0.99821219080980161</v>
      </c>
    </row>
    <row r="107" spans="1:7" ht="14.4" thickBot="1" x14ac:dyDescent="0.3">
      <c r="A107" s="17" t="s">
        <v>54</v>
      </c>
      <c r="B107" s="21" t="s">
        <v>14</v>
      </c>
      <c r="C107" s="21" t="s">
        <v>4</v>
      </c>
      <c r="D107" s="21"/>
      <c r="E107" s="22">
        <f>SUM(E108)</f>
        <v>5273.9</v>
      </c>
      <c r="F107" s="22">
        <f>SUM(F108)</f>
        <v>5273.9</v>
      </c>
      <c r="G107" s="23">
        <f t="shared" si="3"/>
        <v>1</v>
      </c>
    </row>
    <row r="108" spans="1:7" ht="28.2" thickBot="1" x14ac:dyDescent="0.3">
      <c r="A108" s="24" t="s">
        <v>64</v>
      </c>
      <c r="B108" s="25" t="s">
        <v>14</v>
      </c>
      <c r="C108" s="25" t="s">
        <v>4</v>
      </c>
      <c r="D108" s="25">
        <v>300</v>
      </c>
      <c r="E108" s="26">
        <v>5273.9</v>
      </c>
      <c r="F108" s="26">
        <v>5273.9</v>
      </c>
      <c r="G108" s="27">
        <f t="shared" si="3"/>
        <v>1</v>
      </c>
    </row>
    <row r="109" spans="1:7" ht="14.4" thickBot="1" x14ac:dyDescent="0.3">
      <c r="A109" s="17" t="s">
        <v>55</v>
      </c>
      <c r="B109" s="21" t="s">
        <v>14</v>
      </c>
      <c r="C109" s="21" t="s">
        <v>6</v>
      </c>
      <c r="D109" s="21"/>
      <c r="E109" s="22">
        <f>SUM(E110)</f>
        <v>2998.2</v>
      </c>
      <c r="F109" s="22">
        <f>SUM(F110)</f>
        <v>2997.8</v>
      </c>
      <c r="G109" s="23">
        <f t="shared" si="3"/>
        <v>0.99986658661863792</v>
      </c>
    </row>
    <row r="110" spans="1:7" ht="28.2" thickBot="1" x14ac:dyDescent="0.3">
      <c r="A110" s="24" t="s">
        <v>64</v>
      </c>
      <c r="B110" s="25" t="s">
        <v>14</v>
      </c>
      <c r="C110" s="25" t="s">
        <v>6</v>
      </c>
      <c r="D110" s="25">
        <v>300</v>
      </c>
      <c r="E110" s="26">
        <v>2998.2</v>
      </c>
      <c r="F110" s="26">
        <v>2997.8</v>
      </c>
      <c r="G110" s="27">
        <f t="shared" si="3"/>
        <v>0.99986658661863792</v>
      </c>
    </row>
    <row r="111" spans="1:7" ht="14.4" thickBot="1" x14ac:dyDescent="0.3">
      <c r="A111" s="17" t="s">
        <v>56</v>
      </c>
      <c r="B111" s="21" t="s">
        <v>14</v>
      </c>
      <c r="C111" s="21" t="s">
        <v>7</v>
      </c>
      <c r="D111" s="21"/>
      <c r="E111" s="22">
        <f>SUM(E112,E113,E114)</f>
        <v>21988.5</v>
      </c>
      <c r="F111" s="22">
        <v>21934.799999999999</v>
      </c>
      <c r="G111" s="23">
        <f t="shared" si="3"/>
        <v>0.99755781431202672</v>
      </c>
    </row>
    <row r="112" spans="1:7" ht="42" thickBot="1" x14ac:dyDescent="0.3">
      <c r="A112" s="24" t="s">
        <v>63</v>
      </c>
      <c r="B112" s="25" t="s">
        <v>14</v>
      </c>
      <c r="C112" s="25" t="s">
        <v>7</v>
      </c>
      <c r="D112" s="25">
        <v>200</v>
      </c>
      <c r="E112" s="26">
        <v>298.7</v>
      </c>
      <c r="F112" s="26">
        <v>245</v>
      </c>
      <c r="G112" s="27">
        <f t="shared" si="3"/>
        <v>0.82022095748242385</v>
      </c>
    </row>
    <row r="113" spans="1:7" ht="28.2" thickBot="1" x14ac:dyDescent="0.3">
      <c r="A113" s="24" t="s">
        <v>64</v>
      </c>
      <c r="B113" s="25" t="s">
        <v>14</v>
      </c>
      <c r="C113" s="25" t="s">
        <v>7</v>
      </c>
      <c r="D113" s="25">
        <v>300</v>
      </c>
      <c r="E113" s="26">
        <v>4696.7</v>
      </c>
      <c r="F113" s="26">
        <v>4696.6000000000004</v>
      </c>
      <c r="G113" s="27">
        <f t="shared" si="3"/>
        <v>0.99997870845487269</v>
      </c>
    </row>
    <row r="114" spans="1:7" ht="42" thickBot="1" x14ac:dyDescent="0.3">
      <c r="A114" s="24" t="s">
        <v>65</v>
      </c>
      <c r="B114" s="25" t="s">
        <v>14</v>
      </c>
      <c r="C114" s="25" t="s">
        <v>7</v>
      </c>
      <c r="D114" s="25">
        <v>400</v>
      </c>
      <c r="E114" s="26">
        <v>16993.099999999999</v>
      </c>
      <c r="F114" s="26">
        <v>16993.099999999999</v>
      </c>
      <c r="G114" s="27">
        <f t="shared" si="3"/>
        <v>1</v>
      </c>
    </row>
    <row r="115" spans="1:7" ht="14.4" thickBot="1" x14ac:dyDescent="0.3">
      <c r="A115" s="17" t="s">
        <v>26</v>
      </c>
      <c r="B115" s="21" t="s">
        <v>11</v>
      </c>
      <c r="C115" s="21"/>
      <c r="D115" s="21"/>
      <c r="E115" s="22">
        <f>SUM(E116)</f>
        <v>61387.199999999997</v>
      </c>
      <c r="F115" s="22">
        <f>SUM(F116)</f>
        <v>60429.799999999996</v>
      </c>
      <c r="G115" s="23">
        <f t="shared" si="3"/>
        <v>0.98440391482263401</v>
      </c>
    </row>
    <row r="116" spans="1:7" ht="14.4" thickBot="1" x14ac:dyDescent="0.3">
      <c r="A116" s="17" t="s">
        <v>57</v>
      </c>
      <c r="B116" s="21" t="s">
        <v>11</v>
      </c>
      <c r="C116" s="21" t="s">
        <v>5</v>
      </c>
      <c r="D116" s="21"/>
      <c r="E116" s="22">
        <f>SUM(E117,E118,E119)</f>
        <v>61387.199999999997</v>
      </c>
      <c r="F116" s="22">
        <f>SUM(F117,F118,F119)</f>
        <v>60429.799999999996</v>
      </c>
      <c r="G116" s="23">
        <f t="shared" si="3"/>
        <v>0.98440391482263401</v>
      </c>
    </row>
    <row r="117" spans="1:7" ht="83.4" thickBot="1" x14ac:dyDescent="0.3">
      <c r="A117" s="24" t="s">
        <v>62</v>
      </c>
      <c r="B117" s="25" t="s">
        <v>11</v>
      </c>
      <c r="C117" s="25" t="s">
        <v>5</v>
      </c>
      <c r="D117" s="25">
        <v>100</v>
      </c>
      <c r="E117" s="26">
        <v>890.2</v>
      </c>
      <c r="F117" s="26">
        <v>775.8</v>
      </c>
      <c r="G117" s="27">
        <f t="shared" si="3"/>
        <v>0.8714895529094584</v>
      </c>
    </row>
    <row r="118" spans="1:7" ht="42" thickBot="1" x14ac:dyDescent="0.3">
      <c r="A118" s="24" t="s">
        <v>63</v>
      </c>
      <c r="B118" s="25" t="s">
        <v>11</v>
      </c>
      <c r="C118" s="25" t="s">
        <v>5</v>
      </c>
      <c r="D118" s="25">
        <v>200</v>
      </c>
      <c r="E118" s="26">
        <v>309.8</v>
      </c>
      <c r="F118" s="26">
        <v>249.8</v>
      </c>
      <c r="G118" s="27">
        <f t="shared" si="3"/>
        <v>0.80632666236281469</v>
      </c>
    </row>
    <row r="119" spans="1:7" ht="42" thickBot="1" x14ac:dyDescent="0.3">
      <c r="A119" s="24" t="s">
        <v>66</v>
      </c>
      <c r="B119" s="25" t="s">
        <v>11</v>
      </c>
      <c r="C119" s="25" t="s">
        <v>5</v>
      </c>
      <c r="D119" s="25">
        <v>600</v>
      </c>
      <c r="E119" s="26">
        <v>60187.199999999997</v>
      </c>
      <c r="F119" s="26">
        <v>59404.2</v>
      </c>
      <c r="G119" s="27">
        <f t="shared" si="3"/>
        <v>0.9869905893611931</v>
      </c>
    </row>
    <row r="120" spans="1:7" ht="14.4" thickBot="1" x14ac:dyDescent="0.3">
      <c r="A120" s="17" t="s">
        <v>27</v>
      </c>
      <c r="B120" s="21" t="s">
        <v>16</v>
      </c>
      <c r="C120" s="21"/>
      <c r="D120" s="21"/>
      <c r="E120" s="22">
        <f>SUM(E121,E123)</f>
        <v>4031.7</v>
      </c>
      <c r="F120" s="22">
        <f>SUM(F121,F123)</f>
        <v>4031.7</v>
      </c>
      <c r="G120" s="23">
        <f t="shared" si="3"/>
        <v>1</v>
      </c>
    </row>
    <row r="121" spans="1:7" ht="14.4" thickBot="1" x14ac:dyDescent="0.3">
      <c r="A121" s="17" t="s">
        <v>58</v>
      </c>
      <c r="B121" s="21" t="s">
        <v>16</v>
      </c>
      <c r="C121" s="21" t="s">
        <v>4</v>
      </c>
      <c r="D121" s="21"/>
      <c r="E121" s="22">
        <f>SUM(E122)</f>
        <v>1657.3</v>
      </c>
      <c r="F121" s="22">
        <f>SUM(F122)</f>
        <v>1657.3</v>
      </c>
      <c r="G121" s="23">
        <f t="shared" si="3"/>
        <v>1</v>
      </c>
    </row>
    <row r="122" spans="1:7" ht="14.4" thickBot="1" x14ac:dyDescent="0.3">
      <c r="A122" s="24" t="s">
        <v>68</v>
      </c>
      <c r="B122" s="25" t="s">
        <v>16</v>
      </c>
      <c r="C122" s="25" t="s">
        <v>4</v>
      </c>
      <c r="D122" s="25">
        <v>800</v>
      </c>
      <c r="E122" s="26">
        <v>1657.3</v>
      </c>
      <c r="F122" s="26">
        <v>1657.3</v>
      </c>
      <c r="G122" s="27">
        <f t="shared" si="3"/>
        <v>1</v>
      </c>
    </row>
    <row r="123" spans="1:7" ht="14.4" thickBot="1" x14ac:dyDescent="0.3">
      <c r="A123" s="17" t="s">
        <v>59</v>
      </c>
      <c r="B123" s="21" t="s">
        <v>16</v>
      </c>
      <c r="C123" s="21" t="s">
        <v>5</v>
      </c>
      <c r="D123" s="21"/>
      <c r="E123" s="22">
        <f>SUM(E124)</f>
        <v>2374.4</v>
      </c>
      <c r="F123" s="22">
        <f>SUM(F124)</f>
        <v>2374.4</v>
      </c>
      <c r="G123" s="23">
        <f t="shared" si="3"/>
        <v>1</v>
      </c>
    </row>
    <row r="124" spans="1:7" ht="42" thickBot="1" x14ac:dyDescent="0.3">
      <c r="A124" s="24" t="s">
        <v>66</v>
      </c>
      <c r="B124" s="25" t="s">
        <v>16</v>
      </c>
      <c r="C124" s="25" t="s">
        <v>5</v>
      </c>
      <c r="D124" s="25">
        <v>600</v>
      </c>
      <c r="E124" s="26">
        <v>2374.4</v>
      </c>
      <c r="F124" s="26">
        <v>2374.4</v>
      </c>
      <c r="G124" s="27">
        <f t="shared" ref="G124:G128" si="4">F124/E124</f>
        <v>1</v>
      </c>
    </row>
    <row r="125" spans="1:7" ht="28.2" thickBot="1" x14ac:dyDescent="0.3">
      <c r="A125" s="17" t="s">
        <v>28</v>
      </c>
      <c r="B125" s="21" t="s">
        <v>12</v>
      </c>
      <c r="C125" s="21"/>
      <c r="D125" s="21"/>
      <c r="E125" s="22">
        <f t="shared" ref="E125:F126" si="5">SUM(E126)</f>
        <v>1809.6</v>
      </c>
      <c r="F125" s="22">
        <f t="shared" si="5"/>
        <v>927.5</v>
      </c>
      <c r="G125" s="23">
        <f t="shared" si="4"/>
        <v>0.51254420866489836</v>
      </c>
    </row>
    <row r="126" spans="1:7" ht="28.2" thickBot="1" x14ac:dyDescent="0.3">
      <c r="A126" s="17" t="s">
        <v>60</v>
      </c>
      <c r="B126" s="21" t="s">
        <v>12</v>
      </c>
      <c r="C126" s="21" t="s">
        <v>4</v>
      </c>
      <c r="D126" s="21"/>
      <c r="E126" s="22">
        <f t="shared" si="5"/>
        <v>1809.6</v>
      </c>
      <c r="F126" s="22">
        <f t="shared" si="5"/>
        <v>927.5</v>
      </c>
      <c r="G126" s="23">
        <f t="shared" si="4"/>
        <v>0.51254420866489836</v>
      </c>
    </row>
    <row r="127" spans="1:7" ht="28.2" thickBot="1" x14ac:dyDescent="0.3">
      <c r="A127" s="24" t="s">
        <v>67</v>
      </c>
      <c r="B127" s="25" t="s">
        <v>12</v>
      </c>
      <c r="C127" s="25" t="s">
        <v>4</v>
      </c>
      <c r="D127" s="25">
        <v>700</v>
      </c>
      <c r="E127" s="26">
        <v>1809.6</v>
      </c>
      <c r="F127" s="26">
        <v>927.5</v>
      </c>
      <c r="G127" s="27">
        <f t="shared" si="4"/>
        <v>0.51254420866489836</v>
      </c>
    </row>
    <row r="128" spans="1:7" ht="14.4" thickBot="1" x14ac:dyDescent="0.3">
      <c r="A128" s="17" t="s">
        <v>17</v>
      </c>
      <c r="B128" s="21"/>
      <c r="C128" s="21"/>
      <c r="D128" s="21"/>
      <c r="E128" s="22">
        <v>1555912.9</v>
      </c>
      <c r="F128" s="22">
        <v>1522513.2</v>
      </c>
      <c r="G128" s="23">
        <f t="shared" si="4"/>
        <v>0.97853369555583736</v>
      </c>
    </row>
    <row r="129" spans="1:7" x14ac:dyDescent="0.25">
      <c r="A129" s="13"/>
      <c r="B129" s="14"/>
      <c r="C129" s="14"/>
      <c r="D129" s="14"/>
      <c r="E129" s="15"/>
      <c r="F129" s="15"/>
      <c r="G129" s="16"/>
    </row>
  </sheetData>
  <autoFilter ref="B10:D128" xr:uid="{00000000-0009-0000-0000-000000000000}"/>
  <mergeCells count="2">
    <mergeCell ref="E1:G5"/>
    <mergeCell ref="A6:G7"/>
  </mergeCells>
  <pageMargins left="0.70866141732283472" right="0.31496062992125984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Лебедев Эдуард Федорович</cp:lastModifiedBy>
  <cp:lastPrinted>2021-03-25T13:31:33Z</cp:lastPrinted>
  <dcterms:created xsi:type="dcterms:W3CDTF">2020-09-19T09:54:38Z</dcterms:created>
  <dcterms:modified xsi:type="dcterms:W3CDTF">2021-04-27T08:16:36Z</dcterms:modified>
</cp:coreProperties>
</file>