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456" windowHeight="12240"/>
  </bookViews>
  <sheets>
    <sheet name="Ожидаемые" sheetId="4" r:id="rId1"/>
  </sheets>
  <definedNames>
    <definedName name="Z_2F5E1735_702E_4BDC_A527_932B167F55AA_.wvu.PrintArea" localSheetId="0" hidden="1">Ожидаемые!$A$1:$C$82</definedName>
    <definedName name="Z_2F5E1735_702E_4BDC_A527_932B167F55AA_.wvu.PrintTitles" localSheetId="0" hidden="1">Ожидаемые!$3:$3</definedName>
    <definedName name="Z_2F5E1735_702E_4BDC_A527_932B167F55AA_.wvu.Rows" localSheetId="0" hidden="1">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,Ожидаемые!#REF!</definedName>
    <definedName name="Z_A073BF40_DBEA_11D8_816D_0004757DD25A_.wvu.PrintArea" localSheetId="0" hidden="1">Ожидаемые!$A$1:$C$82</definedName>
    <definedName name="Z_A073BF40_DBEA_11D8_816D_0004757DD25A_.wvu.PrintTitles" localSheetId="0" hidden="1">Ожидаемые!$3:$3</definedName>
    <definedName name="_xlnm.Print_Titles" localSheetId="0">Ожидаемые!$3:$3</definedName>
    <definedName name="_xlnm.Print_Area" localSheetId="0">Ожидаемые!$A$1:$D$91</definedName>
  </definedNames>
  <calcPr calcId="145621"/>
</workbook>
</file>

<file path=xl/calcChain.xml><?xml version="1.0" encoding="utf-8"?>
<calcChain xmlns="http://schemas.openxmlformats.org/spreadsheetml/2006/main">
  <c r="D6" i="4" l="1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8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C56" i="4"/>
  <c r="B56" i="4"/>
  <c r="D55" i="4"/>
  <c r="D54" i="4"/>
  <c r="D53" i="4"/>
  <c r="D52" i="4"/>
  <c r="D51" i="4"/>
  <c r="D50" i="4"/>
  <c r="D49" i="4"/>
  <c r="D48" i="4"/>
  <c r="D47" i="4"/>
  <c r="D46" i="4"/>
  <c r="C45" i="4"/>
  <c r="B45" i="4"/>
  <c r="D44" i="4"/>
  <c r="D43" i="4"/>
  <c r="D42" i="4"/>
  <c r="D41" i="4"/>
  <c r="D40" i="4"/>
  <c r="D39" i="4"/>
  <c r="D38" i="4"/>
  <c r="D37" i="4"/>
  <c r="D36" i="4"/>
  <c r="C35" i="4"/>
  <c r="B35" i="4"/>
  <c r="D34" i="4"/>
  <c r="D33" i="4"/>
  <c r="C32" i="4"/>
  <c r="B32" i="4"/>
  <c r="B31" i="4" l="1"/>
  <c r="D31" i="4" s="1"/>
  <c r="D56" i="4"/>
  <c r="D45" i="4"/>
  <c r="D32" i="4"/>
  <c r="B30" i="4"/>
  <c r="D30" i="4" s="1"/>
  <c r="D35" i="4"/>
  <c r="B83" i="4" l="1"/>
  <c r="D5" i="4"/>
  <c r="C73" i="4"/>
  <c r="D73" i="4" s="1"/>
  <c r="C74" i="4"/>
  <c r="D74" i="4" s="1"/>
  <c r="C75" i="4"/>
  <c r="D75" i="4" s="1"/>
  <c r="D76" i="4"/>
  <c r="D77" i="4"/>
  <c r="D78" i="4"/>
  <c r="C79" i="4"/>
  <c r="D79" i="4" s="1"/>
  <c r="D80" i="4"/>
  <c r="D81" i="4"/>
  <c r="D82" i="4"/>
  <c r="C72" i="4"/>
  <c r="D72" i="4" s="1"/>
  <c r="C91" i="4"/>
  <c r="D91" i="4" s="1"/>
  <c r="B88" i="4"/>
  <c r="B87" i="4" s="1"/>
  <c r="C89" i="4"/>
  <c r="D89" i="4" s="1"/>
  <c r="C90" i="4"/>
  <c r="D90" i="4" s="1"/>
  <c r="C83" i="4" l="1"/>
  <c r="C85" i="4" s="1"/>
  <c r="C88" i="4"/>
  <c r="D88" i="4" s="1"/>
  <c r="B85" i="4"/>
  <c r="C87" i="4"/>
  <c r="D87" i="4" s="1"/>
  <c r="D83" i="4"/>
</calcChain>
</file>

<file path=xl/sharedStrings.xml><?xml version="1.0" encoding="utf-8"?>
<sst xmlns="http://schemas.openxmlformats.org/spreadsheetml/2006/main" count="91" uniqueCount="91">
  <si>
    <t>тыс. рублей</t>
  </si>
  <si>
    <t xml:space="preserve">Наименование  </t>
  </si>
  <si>
    <t>ДЕФИЦИТ  (-),  ПРОФИЦИТ (+)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</si>
  <si>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</si>
  <si>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</si>
  <si>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</si>
  <si>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Федерации*</t>
  </si>
  <si>
    <t xml:space="preserve">ВСЕГО  ДОХОДЫ </t>
  </si>
  <si>
    <t>ВСЕГО РАСХОДЫ</t>
  </si>
  <si>
    <t>Д О Х О Д Ы:</t>
  </si>
  <si>
    <t>Р А С Х О Д Ы:</t>
  </si>
  <si>
    <t>ИСТОЧНИКИ ФИНАНСИРОВАНИЯ ДЕФИЦИТА БЮДЖЕТА:</t>
  </si>
  <si>
    <t>Плановые назначения на 2019 год</t>
  </si>
  <si>
    <t>Ожидаемое исполнение в 2019 году</t>
  </si>
  <si>
    <t>% ожидаемого исполнения  к плану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</si>
  <si>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</si>
  <si>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</si>
  <si>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</si>
  <si>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 xml:space="preserve">4. Жилищно-коммунальное хозяйство </t>
  </si>
  <si>
    <t>5. Охрана окружающей среды</t>
  </si>
  <si>
    <t>6. Образование</t>
  </si>
  <si>
    <t>7. Культура, кинематография</t>
  </si>
  <si>
    <t>8. Социальная политика</t>
  </si>
  <si>
    <t>9. Физическая культура и спорт</t>
  </si>
  <si>
    <t>10. Средства массовой информации</t>
  </si>
  <si>
    <t>11. Обслуживание государственного и муниципального долга</t>
  </si>
  <si>
    <t>Оценка ожидаемого исполнения бюджета городского округа в 2019  году                                             по состоянию на 01.10.19</t>
  </si>
  <si>
    <t>НАЛОГОВЫЕ ДОХОДЫ</t>
  </si>
  <si>
    <t>Налог на доходы физических лиц</t>
  </si>
  <si>
    <t>Акцизы по подакцизным товарам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</si>
  <si>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</si>
  <si>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</si>
  <si>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</t>
  </si>
  <si>
    <t>Налог на имущество физических лиц</t>
  </si>
  <si>
    <t xml:space="preserve">Земельный налог                                                           </t>
  </si>
  <si>
    <t>Государственная пошлина, сборы</t>
  </si>
  <si>
    <t>НЕНАЛОГОВЫЕ ДОХОДЫ</t>
  </si>
  <si>
    <t>Доходы в виде дивидендов по акциям</t>
  </si>
  <si>
    <t>Доходы от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</si>
  <si>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</si>
  <si>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</si>
  <si>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Прочие поступления от использования имущества</t>
  </si>
  <si>
    <t>Плата за негативное воздействие</t>
  </si>
  <si>
    <t>Компенсации затрат бюджета</t>
  </si>
  <si>
    <t>Доходы от продажи имущества</t>
  </si>
  <si>
    <t>Доходы от продажи земельных участков</t>
  </si>
  <si>
    <t>Плата за увеличение площади земельных участков</t>
  </si>
  <si>
    <t>Денежные взыскания (штрафы)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</si>
  <si>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</si>
  <si>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</si>
  <si>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</si>
  <si>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</si>
  <si>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</si>
  <si>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</si>
  <si>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</si>
  <si>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</si>
  <si>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</si>
  <si>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</si>
  <si>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</si>
  <si>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</si>
  <si>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</si>
  <si>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</si>
  <si>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</si>
  <si>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</si>
  <si>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</si>
  <si>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</si>
  <si>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</si>
  <si>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</si>
  <si>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</si>
  <si>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</si>
  <si>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</si>
  <si>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</si>
  <si>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</si>
  <si>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</si>
  <si>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</si>
  <si>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</si>
  <si>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Иные межбюджетные трансферты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</si>
  <si>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</si>
  <si>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</si>
  <si>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</si>
  <si>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 на осуществление строительства, реконструкции, ремонта и приобретения (выкупа) объектов образования</t>
  </si>
  <si>
    <t>Прочие межбюджетные трансферты, передаваемые бюджетам городских округов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</si>
  <si>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</si>
  <si>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</si>
  <si>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</si>
  <si>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</si>
  <si>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</si>
  <si>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повышение продуктивности в молочном скотоводстве из бюджетов городских округов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</si>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</sst>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#,##0.0000"/>
    <numFmt numFmtId="167" formatCode="_(* #,##0.00_);_(* \(#,##0.00\);_(* &quot;-&quot;??_);_(@_)"/>
    <numFmt numFmtId="168" formatCode="_(* #,##0.0_);_(* \(#,##0.0\);_(* &quot;-&quot;??_);_(@_)"/>
    <numFmt numFmtId="169" formatCode="_(* #,##0.00000_);_(* \(#,##0.00000\);_(* &quot;-&quot;??_);_(@_)"/>
  </numFmts>
  <fonts count="8" x14ac:knownFonts="1">
    <font>
      <sz val="14"/>
      <name val="Times New Roman Cyr"/>
      <family val="1"/>
      <charset val="204"/>
    </font>
    <font>
      <sz val="10"/>
      <name val="Arial Cyr"/>
      <charset val="204"/>
    </font>
    <font>
      <sz val="8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/>
    <xf numFmtId="165" fontId="3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wrapText="1"/>
    </xf>
    <xf numFmtId="49" fontId="3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/>
    <xf numFmtId="0" fontId="3" fillId="2" borderId="0" xfId="0" applyFont="1" applyFill="1" applyAlignment="1">
      <alignment vertical="center"/>
    </xf>
    <xf numFmtId="2" fontId="4" fillId="2" borderId="0" xfId="3" applyNumberFormat="1" applyFont="1" applyFill="1" applyBorder="1" applyAlignment="1" applyProtection="1">
      <alignment vertical="center"/>
    </xf>
    <xf numFmtId="2" fontId="4" fillId="0" borderId="0" xfId="3" applyNumberFormat="1" applyFont="1" applyFill="1" applyBorder="1" applyAlignment="1" applyProtection="1">
      <alignment vertical="center"/>
    </xf>
    <xf numFmtId="167" fontId="4" fillId="0" borderId="0" xfId="3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4" fillId="0" borderId="0" xfId="2" applyFont="1" applyFill="1" applyAlignment="1" applyProtection="1">
      <alignment vertical="center"/>
    </xf>
    <xf numFmtId="167" fontId="4" fillId="0" borderId="0" xfId="3" applyFont="1" applyBorder="1" applyAlignment="1" applyProtection="1">
      <alignment vertical="center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2" borderId="1" xfId="2" applyFont="1" applyFill="1" applyBorder="1" applyAlignment="1" applyProtection="1">
      <alignment vertical="center" wrapText="1"/>
    </xf>
    <xf numFmtId="2" fontId="3" fillId="2" borderId="0" xfId="3" applyNumberFormat="1" applyFont="1" applyFill="1" applyBorder="1" applyAlignment="1" applyProtection="1">
      <alignment vertical="center"/>
    </xf>
    <xf numFmtId="2" fontId="3" fillId="0" borderId="0" xfId="3" applyNumberFormat="1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center"/>
    </xf>
    <xf numFmtId="167" fontId="3" fillId="2" borderId="0" xfId="3" applyFont="1" applyFill="1" applyBorder="1" applyAlignment="1" applyProtection="1">
      <alignment vertical="center"/>
    </xf>
    <xf numFmtId="167" fontId="3" fillId="0" borderId="0" xfId="3" applyFont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 wrapText="1"/>
    </xf>
    <xf numFmtId="0" fontId="3" fillId="2" borderId="0" xfId="2" applyFont="1" applyFill="1" applyAlignment="1" applyProtection="1">
      <alignment vertical="center"/>
    </xf>
    <xf numFmtId="168" fontId="3" fillId="0" borderId="0" xfId="2" applyNumberFormat="1" applyFont="1" applyBorder="1" applyAlignment="1" applyProtection="1"/>
    <xf numFmtId="168" fontId="4" fillId="0" borderId="0" xfId="3" applyNumberFormat="1" applyFont="1" applyFill="1" applyBorder="1" applyAlignment="1" applyProtection="1"/>
    <xf numFmtId="0" fontId="3" fillId="0" borderId="1" xfId="0" applyFont="1" applyBorder="1" applyAlignment="1" applyProtection="1">
      <alignment horizontal="left"/>
      <protection locked="0"/>
    </xf>
    <xf numFmtId="0" fontId="4" fillId="4" borderId="7" xfId="2" applyFont="1" applyFill="1" applyBorder="1" applyAlignment="1" applyProtection="1">
      <alignment vertical="center" wrapText="1"/>
    </xf>
    <xf numFmtId="167" fontId="4" fillId="2" borderId="0" xfId="3" applyFont="1" applyFill="1" applyBorder="1" applyAlignment="1" applyProtection="1">
      <alignment vertical="center"/>
    </xf>
    <xf numFmtId="168" fontId="4" fillId="0" borderId="0" xfId="2" applyNumberFormat="1" applyFont="1" applyBorder="1" applyAlignment="1" applyProtection="1"/>
    <xf numFmtId="0" fontId="4" fillId="2" borderId="0" xfId="0" applyFont="1" applyFill="1" applyBorder="1" applyAlignment="1"/>
    <xf numFmtId="166" fontId="4" fillId="3" borderId="0" xfId="3" applyNumberFormat="1" applyFont="1" applyFill="1" applyBorder="1" applyAlignment="1" applyProtection="1">
      <alignment horizontal="center" vertical="center"/>
    </xf>
    <xf numFmtId="168" fontId="4" fillId="0" borderId="0" xfId="3" applyNumberFormat="1" applyFont="1" applyBorder="1" applyAlignment="1" applyProtection="1"/>
    <xf numFmtId="168" fontId="3" fillId="0" borderId="0" xfId="3" applyNumberFormat="1" applyFont="1" applyBorder="1" applyAlignment="1" applyProtection="1"/>
    <xf numFmtId="168" fontId="3" fillId="2" borderId="0" xfId="3" applyNumberFormat="1" applyFont="1" applyFill="1" applyBorder="1" applyAlignment="1" applyProtection="1"/>
    <xf numFmtId="168" fontId="4" fillId="2" borderId="0" xfId="3" applyNumberFormat="1" applyFont="1" applyFill="1" applyBorder="1" applyAlignment="1" applyProtection="1"/>
    <xf numFmtId="169" fontId="4" fillId="0" borderId="0" xfId="3" applyNumberFormat="1" applyFont="1" applyFill="1" applyBorder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/>
    <xf numFmtId="165" fontId="4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3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6" xfId="0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 applyProtection="1">
      <alignment horizontal="right" vertical="center"/>
      <protection locked="0"/>
    </xf>
    <xf numFmtId="165" fontId="4" fillId="2" borderId="6" xfId="1" applyNumberFormat="1" applyFont="1" applyFill="1" applyBorder="1" applyAlignment="1">
      <alignment horizontal="right" vertical="center"/>
    </xf>
    <xf numFmtId="165" fontId="4" fillId="4" borderId="7" xfId="1" applyNumberFormat="1" applyFont="1" applyFill="1" applyBorder="1" applyAlignment="1" applyProtection="1">
      <alignment horizontal="right" vertical="center"/>
    </xf>
    <xf numFmtId="165" fontId="4" fillId="4" borderId="8" xfId="1" applyNumberFormat="1" applyFont="1" applyFill="1" applyBorder="1" applyAlignment="1" applyProtection="1">
      <alignment horizontal="right" vertical="center"/>
    </xf>
    <xf numFmtId="165" fontId="4" fillId="4" borderId="9" xfId="1" applyNumberFormat="1" applyFont="1" applyFill="1" applyBorder="1" applyAlignment="1" applyProtection="1">
      <alignment horizontal="right" vertical="center"/>
    </xf>
    <xf numFmtId="165" fontId="3" fillId="2" borderId="1" xfId="1" applyNumberFormat="1" applyFont="1" applyFill="1" applyBorder="1" applyAlignment="1" applyProtection="1">
      <alignment horizontal="right"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5" fontId="4" fillId="4" borderId="2" xfId="1" applyNumberFormat="1" applyFont="1" applyFill="1" applyBorder="1" applyAlignment="1" applyProtection="1">
      <alignment horizontal="right" vertical="center"/>
      <protection locked="0"/>
    </xf>
    <xf numFmtId="165" fontId="4" fillId="4" borderId="3" xfId="1" applyNumberFormat="1" applyFont="1" applyFill="1" applyBorder="1" applyAlignment="1" applyProtection="1">
      <alignment horizontal="right" vertical="center"/>
      <protection locked="0"/>
    </xf>
    <xf numFmtId="165" fontId="3" fillId="2" borderId="2" xfId="1" applyNumberFormat="1" applyFont="1" applyFill="1" applyBorder="1" applyAlignment="1" applyProtection="1">
      <alignment horizontal="right" vertical="center"/>
      <protection locked="0"/>
    </xf>
    <xf numFmtId="165" fontId="3" fillId="2" borderId="3" xfId="1" applyNumberFormat="1" applyFont="1" applyFill="1" applyBorder="1" applyAlignment="1" applyProtection="1">
      <alignment horizontal="right" vertical="center"/>
      <protection locked="0"/>
    </xf>
    <xf numFmtId="165" fontId="3" fillId="0" borderId="2" xfId="1" applyNumberFormat="1" applyFont="1" applyBorder="1" applyAlignment="1" applyProtection="1">
      <alignment horizontal="right" vertical="center"/>
      <protection locked="0"/>
    </xf>
    <xf numFmtId="165" fontId="3" fillId="0" borderId="3" xfId="1" applyNumberFormat="1" applyFont="1" applyBorder="1" applyAlignment="1" applyProtection="1">
      <alignment horizontal="right"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5" fontId="3" fillId="2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165" fontId="3" fillId="2" borderId="3" xfId="1" applyNumberFormat="1" applyFont="1" applyFill="1" applyBorder="1" applyAlignment="1">
      <alignment horizontal="right" vertical="center"/>
    </xf>
    <xf numFmtId="165" fontId="4" fillId="2" borderId="6" xfId="1" applyNumberFormat="1" applyFont="1" applyFill="1" applyBorder="1" applyAlignment="1" applyProtection="1">
      <alignment horizontal="right" vertical="center"/>
      <protection locked="0"/>
    </xf>
    <xf numFmtId="165" fontId="3" fillId="2" borderId="0" xfId="1" applyNumberFormat="1" applyFont="1" applyFill="1" applyBorder="1" applyAlignment="1" applyProtection="1">
      <alignment horizontal="right" vertical="center"/>
      <protection locked="0"/>
    </xf>
    <xf numFmtId="165" fontId="4" fillId="2" borderId="2" xfId="1" applyNumberFormat="1" applyFont="1" applyFill="1" applyBorder="1" applyAlignment="1">
      <alignment horizontal="right"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3" fillId="2" borderId="2" xfId="1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3" fillId="4" borderId="10" xfId="2" applyFont="1" applyFill="1" applyBorder="1" applyAlignment="1" applyProtection="1">
      <alignment vertical="center" wrapText="1"/>
    </xf>
    <xf numFmtId="165" fontId="3" fillId="4" borderId="11" xfId="1" applyNumberFormat="1" applyFont="1" applyFill="1" applyBorder="1" applyAlignment="1" applyProtection="1">
      <alignment horizontal="right" vertical="center"/>
    </xf>
    <xf numFmtId="165" fontId="3" fillId="4" borderId="12" xfId="1" applyNumberFormat="1" applyFont="1" applyFill="1" applyBorder="1" applyAlignment="1" applyProtection="1">
      <alignment horizontal="right" vertical="center"/>
    </xf>
    <xf numFmtId="0" fontId="3" fillId="4" borderId="13" xfId="2" applyFont="1" applyFill="1" applyBorder="1" applyAlignment="1" applyProtection="1">
      <alignment vertical="center" wrapText="1"/>
    </xf>
    <xf numFmtId="165" fontId="3" fillId="4" borderId="13" xfId="1" applyNumberFormat="1" applyFont="1" applyFill="1" applyBorder="1" applyAlignment="1" applyProtection="1">
      <alignment horizontal="right" vertical="center"/>
    </xf>
    <xf numFmtId="165" fontId="3" fillId="4" borderId="14" xfId="1" applyNumberFormat="1" applyFont="1" applyFill="1" applyBorder="1" applyAlignment="1" applyProtection="1">
      <alignment horizontal="right" vertical="center"/>
    </xf>
    <xf numFmtId="165" fontId="3" fillId="2" borderId="12" xfId="1" applyNumberFormat="1" applyFont="1" applyFill="1" applyBorder="1" applyAlignment="1" applyProtection="1">
      <alignment horizontal="right" vertical="center"/>
    </xf>
    <xf numFmtId="165" fontId="3" fillId="4" borderId="15" xfId="1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" xfId="5"/>
    <cellStyle name="Обычный_Книга1" xfId="2"/>
    <cellStyle name="Финансовый" xfId="1" builtinId="3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view="pageBreakPreview" zoomScale="70" zoomScaleNormal="86" zoomScaleSheetLayoutView="70" workbookViewId="0">
      <selection activeCell="F72" sqref="F72"/>
    </sheetView>
  </sheetViews>
  <sheetFormatPr defaultColWidth="14.36328125" defaultRowHeight="18" outlineLevelRow="1" x14ac:dyDescent="0.35"/>
  <cols>
    <col min="1" max="1" width="47.08984375" style="19" customWidth="1"/>
    <col min="2" max="2" width="14" style="5" customWidth="1"/>
    <col min="3" max="3" width="14.1796875" style="19" customWidth="1"/>
    <col min="4" max="4" width="13" style="5" customWidth="1"/>
    <col min="5" max="27" width="14.36328125" style="10"/>
    <col min="28" max="16384" width="14.36328125" style="5"/>
  </cols>
  <sheetData>
    <row r="1" spans="1:27" s="3" customFormat="1" ht="37.5" customHeight="1" x14ac:dyDescent="0.3">
      <c r="A1" s="98" t="s">
        <v>26</v>
      </c>
      <c r="B1" s="98"/>
      <c r="C1" s="98"/>
      <c r="D1" s="9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24" customHeight="1" x14ac:dyDescent="0.35">
      <c r="A2" s="4"/>
      <c r="C2" s="6"/>
      <c r="D2" s="7" t="s">
        <v>0</v>
      </c>
    </row>
    <row r="3" spans="1:27" s="3" customFormat="1" ht="88.5" customHeight="1" x14ac:dyDescent="0.3">
      <c r="A3" s="59" t="s">
        <v>1</v>
      </c>
      <c r="B3" s="59" t="s">
        <v>12</v>
      </c>
      <c r="C3" s="60" t="s">
        <v>13</v>
      </c>
      <c r="D3" s="61" t="s">
        <v>14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20.25" customHeight="1" x14ac:dyDescent="0.35">
      <c r="A4" s="55" t="s">
        <v>9</v>
      </c>
      <c r="B4" s="56"/>
      <c r="C4" s="57"/>
      <c r="D4" s="58"/>
    </row>
    <row r="5" spans="1:27" s="3" customFormat="1" ht="21.75" customHeight="1" x14ac:dyDescent="0.3">
      <c r="A5" s="8" t="s">
        <v>7</v>
      </c>
      <c r="B5" s="62">
        <v>1309798.5013400002</v>
      </c>
      <c r="C5" s="62">
        <v>1302417.5</v>
      </c>
      <c r="D5" s="63">
        <f>C5/B5*100</f>
        <v>99.4364781046513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s="24" customFormat="1" ht="25.95" customHeight="1" thickBot="1" x14ac:dyDescent="0.35">
      <c r="A6" s="42" t="s">
        <v>90</v>
      </c>
      <c r="B6" s="64">
        <v>437842.40134000004</v>
      </c>
      <c r="C6" s="65">
        <v>430461.40000000008</v>
      </c>
      <c r="D6" s="66">
        <f t="shared" ref="D6:D7" si="0">C6/B6*100</f>
        <v>98.314233313765257</v>
      </c>
      <c r="E6" s="21"/>
      <c r="F6" s="21"/>
      <c r="G6" s="21"/>
      <c r="H6" s="22"/>
      <c r="I6" s="40"/>
      <c r="J6" s="40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7" customFormat="1" ht="24" customHeight="1" x14ac:dyDescent="0.3">
      <c r="A7" s="90" t="s">
        <v>27</v>
      </c>
      <c r="B7" s="91">
        <v>410448.9</v>
      </c>
      <c r="C7" s="91">
        <v>401430.50000000006</v>
      </c>
      <c r="D7" s="92">
        <f t="shared" si="0"/>
        <v>97.802795914424436</v>
      </c>
      <c r="E7" s="46"/>
      <c r="F7" s="46"/>
      <c r="G7" s="46"/>
      <c r="H7" s="25"/>
      <c r="I7" s="47"/>
      <c r="J7" s="40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s="32" customFormat="1" ht="24" hidden="1" customHeight="1" outlineLevel="1" x14ac:dyDescent="0.35">
      <c r="A8" s="28" t="s">
        <v>28</v>
      </c>
      <c r="B8" s="67">
        <v>331474.5</v>
      </c>
      <c r="C8" s="68">
        <v>323779.90000000002</v>
      </c>
      <c r="D8" s="69">
        <f>C8/B8*100</f>
        <v>97.678675131872893</v>
      </c>
      <c r="E8" s="29"/>
      <c r="F8" s="29"/>
      <c r="G8" s="29"/>
      <c r="H8" s="30"/>
      <c r="I8" s="48"/>
      <c r="J8" s="4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2" customFormat="1" ht="18.600000000000001" hidden="1" customHeight="1" outlineLevel="1" x14ac:dyDescent="0.35">
      <c r="A9" s="28" t="s">
        <v>29</v>
      </c>
      <c r="B9" s="67">
        <v>16619.300000000003</v>
      </c>
      <c r="C9" s="68">
        <v>17839.900000000001</v>
      </c>
      <c r="D9" s="69">
        <f t="shared" ref="D9:D27" si="1">C9/B9*100</f>
        <v>107.34447299224395</v>
      </c>
      <c r="E9" s="29"/>
      <c r="F9" s="29"/>
      <c r="G9" s="29"/>
      <c r="H9" s="30"/>
      <c r="I9" s="48"/>
      <c r="J9" s="4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s="32" customFormat="1" ht="18.600000000000001" hidden="1" customHeight="1" outlineLevel="1" x14ac:dyDescent="0.35">
      <c r="A10" s="28" t="s">
        <v>30</v>
      </c>
      <c r="B10" s="67">
        <v>16650.2</v>
      </c>
      <c r="C10" s="68">
        <v>17491.599999999999</v>
      </c>
      <c r="D10" s="69">
        <f t="shared" si="1"/>
        <v>105.053392752039</v>
      </c>
      <c r="E10" s="29"/>
      <c r="F10" s="29"/>
      <c r="G10" s="33"/>
      <c r="H10" s="30"/>
      <c r="I10" s="48"/>
      <c r="J10" s="4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32" customFormat="1" hidden="1" outlineLevel="1" x14ac:dyDescent="0.35">
      <c r="A11" s="28" t="s">
        <v>31</v>
      </c>
      <c r="B11" s="67">
        <v>248</v>
      </c>
      <c r="C11" s="68">
        <v>470.7</v>
      </c>
      <c r="D11" s="69">
        <f t="shared" si="1"/>
        <v>189.79838709677418</v>
      </c>
      <c r="E11" s="33"/>
      <c r="F11" s="33"/>
      <c r="G11" s="33"/>
      <c r="H11" s="34"/>
      <c r="I11" s="48"/>
      <c r="J11" s="4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s="32" customFormat="1" ht="36" hidden="1" outlineLevel="1" x14ac:dyDescent="0.35">
      <c r="A12" s="28" t="s">
        <v>32</v>
      </c>
      <c r="B12" s="67">
        <v>300.2</v>
      </c>
      <c r="C12" s="68">
        <v>300.2</v>
      </c>
      <c r="D12" s="69">
        <f t="shared" si="1"/>
        <v>100</v>
      </c>
      <c r="E12" s="33"/>
      <c r="F12" s="33"/>
      <c r="G12" s="33"/>
      <c r="H12" s="34"/>
      <c r="I12" s="48"/>
      <c r="J12" s="4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s="32" customFormat="1" ht="18" hidden="1" customHeight="1" outlineLevel="1" x14ac:dyDescent="0.35">
      <c r="A13" s="28" t="s">
        <v>33</v>
      </c>
      <c r="B13" s="67">
        <v>14429</v>
      </c>
      <c r="C13" s="68">
        <v>13528</v>
      </c>
      <c r="D13" s="69">
        <f t="shared" si="1"/>
        <v>93.755631020860761</v>
      </c>
      <c r="E13" s="33"/>
      <c r="F13" s="33"/>
      <c r="G13" s="33"/>
      <c r="H13" s="33"/>
      <c r="I13" s="49"/>
      <c r="J13" s="40"/>
      <c r="K13" s="3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s="32" customFormat="1" ht="18" hidden="1" customHeight="1" outlineLevel="1" x14ac:dyDescent="0.35">
      <c r="A14" s="28" t="s">
        <v>34</v>
      </c>
      <c r="B14" s="67">
        <v>25238.400000000001</v>
      </c>
      <c r="C14" s="68">
        <v>21327.7</v>
      </c>
      <c r="D14" s="69">
        <f t="shared" si="1"/>
        <v>84.504960694814244</v>
      </c>
      <c r="E14" s="33"/>
      <c r="F14" s="33"/>
      <c r="G14" s="33"/>
      <c r="H14" s="33"/>
      <c r="I14" s="49"/>
      <c r="J14" s="40"/>
      <c r="K14" s="35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s="32" customFormat="1" ht="18" hidden="1" customHeight="1" outlineLevel="1" x14ac:dyDescent="0.35">
      <c r="A15" s="28" t="s">
        <v>35</v>
      </c>
      <c r="B15" s="67">
        <v>5489.2999999999993</v>
      </c>
      <c r="C15" s="68">
        <v>6692.5</v>
      </c>
      <c r="D15" s="69">
        <f t="shared" si="1"/>
        <v>121.91900606634727</v>
      </c>
      <c r="E15" s="33"/>
      <c r="F15" s="33"/>
      <c r="G15" s="33"/>
      <c r="H15" s="33"/>
      <c r="I15" s="49"/>
      <c r="J15" s="40"/>
      <c r="K15" s="35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s="27" customFormat="1" ht="24" customHeight="1" collapsed="1" thickBot="1" x14ac:dyDescent="0.35">
      <c r="A16" s="93" t="s">
        <v>36</v>
      </c>
      <c r="B16" s="94">
        <v>27393.501340000003</v>
      </c>
      <c r="C16" s="95">
        <v>29030.9</v>
      </c>
      <c r="D16" s="97">
        <f t="shared" si="1"/>
        <v>105.97732520453333</v>
      </c>
      <c r="E16" s="20"/>
      <c r="F16" s="20"/>
      <c r="G16" s="20"/>
      <c r="H16" s="20"/>
      <c r="I16" s="50"/>
      <c r="J16" s="51"/>
      <c r="K16" s="3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s="27" customFormat="1" hidden="1" x14ac:dyDescent="0.3">
      <c r="A17" s="37" t="s">
        <v>37</v>
      </c>
      <c r="B17" s="70">
        <v>0</v>
      </c>
      <c r="C17" s="68">
        <v>0</v>
      </c>
      <c r="D17" s="96" t="e">
        <f t="shared" si="1"/>
        <v>#DIV/0!</v>
      </c>
      <c r="E17" s="29"/>
      <c r="F17" s="29"/>
      <c r="G17" s="29"/>
      <c r="H17" s="20"/>
      <c r="I17" s="50"/>
      <c r="J17" s="40"/>
      <c r="K17" s="3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27" customFormat="1" hidden="1" outlineLevel="1" x14ac:dyDescent="0.3">
      <c r="A18" s="28" t="s">
        <v>38</v>
      </c>
      <c r="B18" s="67">
        <v>7969.9</v>
      </c>
      <c r="C18" s="68">
        <v>4823.3999999999996</v>
      </c>
      <c r="D18" s="69">
        <f t="shared" si="1"/>
        <v>60.520207279890585</v>
      </c>
      <c r="E18" s="29"/>
      <c r="F18" s="29"/>
      <c r="G18" s="29"/>
      <c r="H18" s="20"/>
      <c r="I18" s="50"/>
      <c r="J18" s="40"/>
      <c r="K18" s="3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27" customFormat="1" hidden="1" outlineLevel="1" x14ac:dyDescent="0.3">
      <c r="A19" s="28" t="s">
        <v>39</v>
      </c>
      <c r="B19" s="67">
        <v>9161</v>
      </c>
      <c r="C19" s="68">
        <v>10233.6</v>
      </c>
      <c r="D19" s="69">
        <f t="shared" si="1"/>
        <v>111.70832878506714</v>
      </c>
      <c r="E19" s="29"/>
      <c r="F19" s="29"/>
      <c r="G19" s="29"/>
      <c r="H19" s="20"/>
      <c r="I19" s="50"/>
      <c r="J19" s="40"/>
      <c r="K19" s="3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s="27" customFormat="1" ht="36" hidden="1" outlineLevel="1" x14ac:dyDescent="0.3">
      <c r="A20" s="28" t="s">
        <v>40</v>
      </c>
      <c r="B20" s="67">
        <v>60</v>
      </c>
      <c r="C20" s="68">
        <v>190.6</v>
      </c>
      <c r="D20" s="69">
        <f t="shared" si="1"/>
        <v>317.66666666666669</v>
      </c>
      <c r="E20" s="29"/>
      <c r="F20" s="29"/>
      <c r="G20" s="29"/>
      <c r="H20" s="20"/>
      <c r="I20" s="50"/>
      <c r="J20" s="40"/>
      <c r="K20" s="3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s="32" customFormat="1" hidden="1" outlineLevel="1" x14ac:dyDescent="0.35">
      <c r="A21" s="28" t="s">
        <v>41</v>
      </c>
      <c r="B21" s="67">
        <v>2194.5</v>
      </c>
      <c r="C21" s="68">
        <v>3455.6</v>
      </c>
      <c r="D21" s="69">
        <f t="shared" si="1"/>
        <v>157.46639325586693</v>
      </c>
      <c r="E21" s="33"/>
      <c r="F21" s="33"/>
      <c r="G21" s="33"/>
      <c r="H21" s="33"/>
      <c r="I21" s="49"/>
      <c r="J21" s="40"/>
      <c r="K21" s="35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s="32" customFormat="1" ht="19.95" hidden="1" customHeight="1" outlineLevel="1" x14ac:dyDescent="0.35">
      <c r="A22" s="28" t="s">
        <v>42</v>
      </c>
      <c r="B22" s="67">
        <v>512.5</v>
      </c>
      <c r="C22" s="68">
        <v>290.39999999999998</v>
      </c>
      <c r="D22" s="69">
        <f t="shared" si="1"/>
        <v>56.663414634146335</v>
      </c>
      <c r="E22" s="33"/>
      <c r="F22" s="33"/>
      <c r="G22" s="33"/>
      <c r="H22" s="34"/>
      <c r="I22" s="48"/>
      <c r="J22" s="4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38" customFormat="1" ht="19.95" hidden="1" customHeight="1" outlineLevel="1" x14ac:dyDescent="0.35">
      <c r="A23" s="28" t="s">
        <v>43</v>
      </c>
      <c r="B23" s="67">
        <v>1511.6013399999999</v>
      </c>
      <c r="C23" s="68">
        <v>1292.5999999999999</v>
      </c>
      <c r="D23" s="69">
        <f t="shared" si="1"/>
        <v>85.511964417814028</v>
      </c>
      <c r="E23" s="33"/>
      <c r="F23" s="33"/>
      <c r="G23" s="33"/>
      <c r="H23" s="33"/>
      <c r="I23" s="49"/>
      <c r="J23" s="51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s="32" customFormat="1" ht="22.95" hidden="1" customHeight="1" outlineLevel="1" x14ac:dyDescent="0.35">
      <c r="A24" s="28" t="s">
        <v>44</v>
      </c>
      <c r="B24" s="67">
        <v>600</v>
      </c>
      <c r="C24" s="68">
        <v>1820</v>
      </c>
      <c r="D24" s="69">
        <f t="shared" si="1"/>
        <v>303.33333333333331</v>
      </c>
      <c r="E24" s="33"/>
      <c r="F24" s="33"/>
      <c r="G24" s="33"/>
      <c r="H24" s="34"/>
      <c r="I24" s="48"/>
      <c r="J24" s="4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32" customFormat="1" hidden="1" outlineLevel="1" x14ac:dyDescent="0.35">
      <c r="A25" s="28" t="s">
        <v>45</v>
      </c>
      <c r="B25" s="67">
        <v>2000</v>
      </c>
      <c r="C25" s="68">
        <v>2872.4</v>
      </c>
      <c r="D25" s="69">
        <f t="shared" si="1"/>
        <v>143.62</v>
      </c>
      <c r="E25" s="33"/>
      <c r="F25" s="33"/>
      <c r="G25" s="33"/>
      <c r="H25" s="34"/>
      <c r="I25" s="48"/>
      <c r="J25" s="4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32" customFormat="1" hidden="1" outlineLevel="1" x14ac:dyDescent="0.35">
      <c r="A26" s="28" t="s">
        <v>46</v>
      </c>
      <c r="B26" s="67">
        <v>160</v>
      </c>
      <c r="C26" s="68">
        <v>147.6</v>
      </c>
      <c r="D26" s="69">
        <f t="shared" si="1"/>
        <v>92.25</v>
      </c>
      <c r="E26" s="33"/>
      <c r="F26" s="33"/>
      <c r="G26" s="33"/>
      <c r="H26" s="34"/>
      <c r="I26" s="48"/>
      <c r="J26" s="4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32" customFormat="1" ht="25.95" hidden="1" customHeight="1" outlineLevel="1" x14ac:dyDescent="0.35">
      <c r="A27" s="28" t="s">
        <v>47</v>
      </c>
      <c r="B27" s="67">
        <v>3224</v>
      </c>
      <c r="C27" s="68">
        <v>3736.8</v>
      </c>
      <c r="D27" s="69">
        <f t="shared" si="1"/>
        <v>115.90570719602977</v>
      </c>
      <c r="E27" s="33"/>
      <c r="F27" s="33"/>
      <c r="G27" s="33"/>
      <c r="H27" s="34"/>
      <c r="I27" s="48"/>
      <c r="J27" s="4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32" customFormat="1" hidden="1" outlineLevel="1" x14ac:dyDescent="0.35">
      <c r="A28" s="28" t="s">
        <v>48</v>
      </c>
      <c r="B28" s="67"/>
      <c r="C28" s="68"/>
      <c r="D28" s="69"/>
      <c r="E28" s="29"/>
      <c r="F28" s="29"/>
      <c r="G28" s="33"/>
      <c r="H28" s="30"/>
      <c r="I28" s="48"/>
      <c r="J28" s="4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32" customFormat="1" hidden="1" outlineLevel="1" x14ac:dyDescent="0.35">
      <c r="A29" s="28" t="s">
        <v>49</v>
      </c>
      <c r="B29" s="67"/>
      <c r="C29" s="68">
        <v>167.9</v>
      </c>
      <c r="D29" s="69"/>
      <c r="E29" s="35"/>
      <c r="F29" s="35"/>
      <c r="G29" s="33"/>
      <c r="H29" s="31"/>
      <c r="I29" s="39"/>
      <c r="J29" s="4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7" customFormat="1" ht="17.399999999999999" collapsed="1" x14ac:dyDescent="0.3">
      <c r="A30" s="53" t="s">
        <v>50</v>
      </c>
      <c r="B30" s="71">
        <f>B31+B66+B64+B62</f>
        <v>871956.10000000009</v>
      </c>
      <c r="C30" s="71">
        <v>871956.1</v>
      </c>
      <c r="D30" s="72">
        <f>C30/B30*100</f>
        <v>99.999999999999986</v>
      </c>
      <c r="E30" s="36"/>
      <c r="F30" s="36"/>
      <c r="G30" s="43"/>
      <c r="H30" s="26"/>
      <c r="I30" s="44"/>
      <c r="J30" s="4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2" customFormat="1" ht="54" x14ac:dyDescent="0.35">
      <c r="A31" s="54" t="s">
        <v>51</v>
      </c>
      <c r="B31" s="73">
        <f>B32+B35+B45+B56</f>
        <v>874862.70000000007</v>
      </c>
      <c r="C31" s="73">
        <v>874862.8</v>
      </c>
      <c r="D31" s="74">
        <f t="shared" ref="D31:D69" si="2">C31/B31*100</f>
        <v>100.00001143036501</v>
      </c>
      <c r="E31" s="35"/>
      <c r="F31" s="35"/>
      <c r="G31" s="33"/>
      <c r="H31" s="31"/>
      <c r="I31" s="39"/>
      <c r="J31" s="4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32" customFormat="1" ht="36" x14ac:dyDescent="0.35">
      <c r="A32" s="54" t="s">
        <v>52</v>
      </c>
      <c r="B32" s="73">
        <f>SUM(B33:B34)</f>
        <v>130054.5</v>
      </c>
      <c r="C32" s="73">
        <f>SUM(C33:C34)</f>
        <v>130054.5</v>
      </c>
      <c r="D32" s="74">
        <f t="shared" si="2"/>
        <v>100</v>
      </c>
      <c r="E32" s="35"/>
      <c r="F32" s="35"/>
      <c r="G32" s="33"/>
      <c r="H32" s="31"/>
      <c r="I32" s="39"/>
      <c r="J32" s="4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32" customFormat="1" ht="36" hidden="1" outlineLevel="1" x14ac:dyDescent="0.35">
      <c r="A33" s="54" t="s">
        <v>53</v>
      </c>
      <c r="B33" s="73">
        <v>119505</v>
      </c>
      <c r="C33" s="73">
        <v>119505</v>
      </c>
      <c r="D33" s="74">
        <f t="shared" si="2"/>
        <v>100</v>
      </c>
      <c r="E33" s="35"/>
      <c r="F33" s="35"/>
      <c r="G33" s="33"/>
      <c r="H33" s="31"/>
      <c r="I33" s="39"/>
      <c r="J33" s="4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s="32" customFormat="1" ht="54" hidden="1" outlineLevel="1" x14ac:dyDescent="0.35">
      <c r="A34" s="54" t="s">
        <v>54</v>
      </c>
      <c r="B34" s="73">
        <v>10549.5</v>
      </c>
      <c r="C34" s="73">
        <v>10549.5</v>
      </c>
      <c r="D34" s="74">
        <f t="shared" si="2"/>
        <v>100</v>
      </c>
      <c r="E34" s="35"/>
      <c r="F34" s="35"/>
      <c r="G34" s="33"/>
      <c r="H34" s="31"/>
      <c r="I34" s="39"/>
      <c r="J34" s="4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s="32" customFormat="1" ht="36" customHeight="1" collapsed="1" x14ac:dyDescent="0.35">
      <c r="A35" s="54" t="s">
        <v>55</v>
      </c>
      <c r="B35" s="73">
        <f>SUM(B36:B44)</f>
        <v>216804</v>
      </c>
      <c r="C35" s="73">
        <f>SUM(C36:C44)</f>
        <v>216804</v>
      </c>
      <c r="D35" s="74">
        <f t="shared" si="2"/>
        <v>100</v>
      </c>
      <c r="E35" s="35"/>
      <c r="F35" s="35"/>
      <c r="G35" s="33"/>
      <c r="H35" s="31"/>
      <c r="I35" s="39"/>
      <c r="J35" s="4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32" customFormat="1" ht="54" hidden="1" outlineLevel="1" x14ac:dyDescent="0.35">
      <c r="A36" s="54" t="s">
        <v>56</v>
      </c>
      <c r="B36" s="73">
        <v>68596.3</v>
      </c>
      <c r="C36" s="73">
        <v>68596.3</v>
      </c>
      <c r="D36" s="74">
        <f t="shared" si="2"/>
        <v>100</v>
      </c>
      <c r="E36" s="35"/>
      <c r="F36" s="35"/>
      <c r="G36" s="33"/>
      <c r="H36" s="31"/>
      <c r="I36" s="39"/>
      <c r="J36" s="4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s="32" customFormat="1" ht="126" hidden="1" outlineLevel="1" x14ac:dyDescent="0.35">
      <c r="A37" s="54" t="s">
        <v>57</v>
      </c>
      <c r="B37" s="73">
        <v>19533.400000000001</v>
      </c>
      <c r="C37" s="73">
        <v>19533.400000000001</v>
      </c>
      <c r="D37" s="74">
        <f t="shared" si="2"/>
        <v>100</v>
      </c>
      <c r="E37" s="35"/>
      <c r="F37" s="35"/>
      <c r="G37" s="33"/>
      <c r="H37" s="31"/>
      <c r="I37" s="39"/>
      <c r="J37" s="4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s="32" customFormat="1" ht="180" hidden="1" outlineLevel="1" x14ac:dyDescent="0.35">
      <c r="A38" s="54" t="s">
        <v>58</v>
      </c>
      <c r="B38" s="73">
        <v>24859.7</v>
      </c>
      <c r="C38" s="73">
        <v>24859.7</v>
      </c>
      <c r="D38" s="74">
        <f t="shared" si="2"/>
        <v>100</v>
      </c>
      <c r="E38" s="35"/>
      <c r="F38" s="35"/>
      <c r="G38" s="33"/>
      <c r="H38" s="31"/>
      <c r="I38" s="39"/>
      <c r="J38" s="4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s="32" customFormat="1" ht="126" hidden="1" outlineLevel="1" x14ac:dyDescent="0.35">
      <c r="A39" s="54" t="s">
        <v>59</v>
      </c>
      <c r="B39" s="73">
        <v>932.6</v>
      </c>
      <c r="C39" s="73">
        <v>932.6</v>
      </c>
      <c r="D39" s="74">
        <f t="shared" si="2"/>
        <v>100</v>
      </c>
      <c r="E39" s="35"/>
      <c r="F39" s="35"/>
      <c r="G39" s="33"/>
      <c r="H39" s="31"/>
      <c r="I39" s="39"/>
      <c r="J39" s="4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s="32" customFormat="1" ht="54" hidden="1" outlineLevel="1" x14ac:dyDescent="0.35">
      <c r="A40" s="54" t="s">
        <v>60</v>
      </c>
      <c r="B40" s="73">
        <v>22736.1</v>
      </c>
      <c r="C40" s="73">
        <v>22736.1</v>
      </c>
      <c r="D40" s="74">
        <f t="shared" si="2"/>
        <v>100</v>
      </c>
      <c r="E40" s="35"/>
      <c r="F40" s="35"/>
      <c r="G40" s="33"/>
      <c r="H40" s="31"/>
      <c r="I40" s="39"/>
      <c r="J40" s="4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s="32" customFormat="1" ht="72" hidden="1" outlineLevel="1" x14ac:dyDescent="0.35">
      <c r="A41" s="54" t="s">
        <v>61</v>
      </c>
      <c r="B41" s="73">
        <v>805.6</v>
      </c>
      <c r="C41" s="73">
        <v>805.6</v>
      </c>
      <c r="D41" s="74">
        <f t="shared" si="2"/>
        <v>100</v>
      </c>
      <c r="E41" s="35"/>
      <c r="F41" s="35"/>
      <c r="G41" s="33"/>
      <c r="H41" s="31"/>
      <c r="I41" s="39"/>
      <c r="J41" s="4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s="32" customFormat="1" ht="36" hidden="1" outlineLevel="1" x14ac:dyDescent="0.35">
      <c r="A42" s="54" t="s">
        <v>62</v>
      </c>
      <c r="B42" s="73">
        <v>412.3</v>
      </c>
      <c r="C42" s="73">
        <v>412.3</v>
      </c>
      <c r="D42" s="74">
        <f t="shared" si="2"/>
        <v>100</v>
      </c>
      <c r="E42" s="35"/>
      <c r="F42" s="35"/>
      <c r="G42" s="33"/>
      <c r="H42" s="31"/>
      <c r="I42" s="39"/>
      <c r="J42" s="4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s="32" customFormat="1" ht="54" hidden="1" outlineLevel="1" x14ac:dyDescent="0.35">
      <c r="A43" s="54" t="s">
        <v>63</v>
      </c>
      <c r="B43" s="73">
        <v>14324.6</v>
      </c>
      <c r="C43" s="73">
        <v>14324.6</v>
      </c>
      <c r="D43" s="74">
        <f t="shared" si="2"/>
        <v>100</v>
      </c>
      <c r="E43" s="35"/>
      <c r="F43" s="35"/>
      <c r="G43" s="33"/>
      <c r="H43" s="31"/>
      <c r="I43" s="39"/>
      <c r="J43" s="4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s="32" customFormat="1" hidden="1" outlineLevel="1" x14ac:dyDescent="0.35">
      <c r="A44" s="54" t="s">
        <v>64</v>
      </c>
      <c r="B44" s="73">
        <v>64603.4</v>
      </c>
      <c r="C44" s="73">
        <v>64603.4</v>
      </c>
      <c r="D44" s="74">
        <f t="shared" si="2"/>
        <v>100</v>
      </c>
      <c r="E44" s="35"/>
      <c r="F44" s="35"/>
      <c r="G44" s="33"/>
      <c r="H44" s="31"/>
      <c r="I44" s="39"/>
      <c r="J44" s="4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32" customFormat="1" ht="36" collapsed="1" x14ac:dyDescent="0.35">
      <c r="A45" s="54" t="s">
        <v>65</v>
      </c>
      <c r="B45" s="73">
        <f>SUM(B46:B55)</f>
        <v>404868.10000000003</v>
      </c>
      <c r="C45" s="73">
        <f>SUM(C46:C55)</f>
        <v>404868.10000000003</v>
      </c>
      <c r="D45" s="74">
        <f t="shared" si="2"/>
        <v>100</v>
      </c>
      <c r="E45" s="35"/>
      <c r="F45" s="35"/>
      <c r="G45" s="33"/>
      <c r="H45" s="31"/>
      <c r="I45" s="39"/>
      <c r="J45" s="4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32" customFormat="1" ht="54" hidden="1" outlineLevel="1" x14ac:dyDescent="0.35">
      <c r="A46" s="54" t="s">
        <v>66</v>
      </c>
      <c r="B46" s="73">
        <v>367684.5</v>
      </c>
      <c r="C46" s="73">
        <v>367684.5</v>
      </c>
      <c r="D46" s="74">
        <f t="shared" si="2"/>
        <v>100</v>
      </c>
      <c r="E46" s="35"/>
      <c r="F46" s="35"/>
      <c r="G46" s="33"/>
      <c r="H46" s="31"/>
      <c r="I46" s="39"/>
      <c r="J46" s="4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32" customFormat="1" ht="108" hidden="1" outlineLevel="1" x14ac:dyDescent="0.35">
      <c r="A47" s="54" t="s">
        <v>67</v>
      </c>
      <c r="B47" s="73">
        <v>5912.2</v>
      </c>
      <c r="C47" s="73">
        <v>5912.2</v>
      </c>
      <c r="D47" s="74">
        <f t="shared" si="2"/>
        <v>100</v>
      </c>
      <c r="E47" s="35"/>
      <c r="F47" s="35"/>
      <c r="G47" s="33"/>
      <c r="H47" s="31"/>
      <c r="I47" s="39"/>
      <c r="J47" s="4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32" customFormat="1" ht="90" hidden="1" outlineLevel="1" x14ac:dyDescent="0.35">
      <c r="A48" s="54" t="s">
        <v>68</v>
      </c>
      <c r="B48" s="73">
        <v>14927</v>
      </c>
      <c r="C48" s="73">
        <v>14927</v>
      </c>
      <c r="D48" s="74">
        <f t="shared" si="2"/>
        <v>100</v>
      </c>
      <c r="E48" s="35"/>
      <c r="F48" s="35"/>
      <c r="G48" s="33"/>
      <c r="H48" s="31"/>
      <c r="I48" s="39"/>
      <c r="J48" s="4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32" customFormat="1" ht="90" hidden="1" outlineLevel="1" x14ac:dyDescent="0.35">
      <c r="A49" s="54" t="s">
        <v>69</v>
      </c>
      <c r="B49" s="73">
        <v>15.5</v>
      </c>
      <c r="C49" s="73">
        <v>15.5</v>
      </c>
      <c r="D49" s="74">
        <f t="shared" si="2"/>
        <v>100</v>
      </c>
      <c r="E49" s="35"/>
      <c r="F49" s="35"/>
      <c r="G49" s="33"/>
      <c r="H49" s="31"/>
      <c r="I49" s="39"/>
      <c r="J49" s="4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32" customFormat="1" ht="162" hidden="1" outlineLevel="1" x14ac:dyDescent="0.35">
      <c r="A50" s="54" t="s">
        <v>70</v>
      </c>
      <c r="B50" s="73">
        <v>5339.5</v>
      </c>
      <c r="C50" s="73">
        <v>5339.5</v>
      </c>
      <c r="D50" s="74">
        <f t="shared" si="2"/>
        <v>100</v>
      </c>
      <c r="E50" s="35"/>
      <c r="F50" s="35"/>
      <c r="G50" s="33"/>
      <c r="H50" s="31"/>
      <c r="I50" s="39"/>
      <c r="J50" s="4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32" customFormat="1" ht="90" hidden="1" outlineLevel="1" x14ac:dyDescent="0.35">
      <c r="A51" s="54" t="s">
        <v>71</v>
      </c>
      <c r="B51" s="73">
        <v>1779.8</v>
      </c>
      <c r="C51" s="73">
        <v>1779.8</v>
      </c>
      <c r="D51" s="74">
        <f t="shared" si="2"/>
        <v>100</v>
      </c>
      <c r="E51" s="35"/>
      <c r="F51" s="35"/>
      <c r="G51" s="33"/>
      <c r="H51" s="31"/>
      <c r="I51" s="39"/>
      <c r="J51" s="4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32" customFormat="1" ht="108" hidden="1" outlineLevel="1" x14ac:dyDescent="0.35">
      <c r="A52" s="54" t="s">
        <v>72</v>
      </c>
      <c r="B52" s="73">
        <v>889.9</v>
      </c>
      <c r="C52" s="73">
        <v>889.9</v>
      </c>
      <c r="D52" s="74">
        <f t="shared" si="2"/>
        <v>100</v>
      </c>
      <c r="E52" s="35"/>
      <c r="F52" s="35"/>
      <c r="G52" s="33"/>
      <c r="H52" s="31"/>
      <c r="I52" s="39"/>
      <c r="J52" s="4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32" customFormat="1" ht="72" hidden="1" outlineLevel="1" x14ac:dyDescent="0.35">
      <c r="A53" s="54" t="s">
        <v>73</v>
      </c>
      <c r="B53" s="73">
        <v>3705.3</v>
      </c>
      <c r="C53" s="73">
        <v>3705.3</v>
      </c>
      <c r="D53" s="74">
        <f t="shared" si="2"/>
        <v>100</v>
      </c>
      <c r="E53" s="35"/>
      <c r="F53" s="35"/>
      <c r="G53" s="33"/>
      <c r="H53" s="31"/>
      <c r="I53" s="39"/>
      <c r="J53" s="40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32" customFormat="1" ht="54" hidden="1" outlineLevel="1" x14ac:dyDescent="0.35">
      <c r="A54" s="54" t="s">
        <v>74</v>
      </c>
      <c r="B54" s="73">
        <v>4580.8999999999996</v>
      </c>
      <c r="C54" s="73">
        <v>4580.8999999999996</v>
      </c>
      <c r="D54" s="74">
        <f t="shared" si="2"/>
        <v>100</v>
      </c>
      <c r="E54" s="35"/>
      <c r="F54" s="35"/>
      <c r="G54" s="33"/>
      <c r="H54" s="31"/>
      <c r="I54" s="39"/>
      <c r="J54" s="40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32" customFormat="1" ht="72" hidden="1" outlineLevel="1" x14ac:dyDescent="0.35">
      <c r="A55" s="54" t="s">
        <v>75</v>
      </c>
      <c r="B55" s="73">
        <v>33.5</v>
      </c>
      <c r="C55" s="73">
        <v>33.5</v>
      </c>
      <c r="D55" s="74">
        <f t="shared" si="2"/>
        <v>100</v>
      </c>
      <c r="E55" s="35"/>
      <c r="F55" s="35"/>
      <c r="G55" s="33"/>
      <c r="H55" s="31"/>
      <c r="I55" s="39"/>
      <c r="J55" s="40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32" customFormat="1" collapsed="1" x14ac:dyDescent="0.35">
      <c r="A56" s="54" t="s">
        <v>76</v>
      </c>
      <c r="B56" s="73">
        <f>SUM(B57:B61)</f>
        <v>123136.1</v>
      </c>
      <c r="C56" s="73">
        <f>SUM(C57:C61)</f>
        <v>123136.1</v>
      </c>
      <c r="D56" s="74">
        <f t="shared" si="2"/>
        <v>100</v>
      </c>
      <c r="E56" s="35"/>
      <c r="F56" s="35"/>
      <c r="G56" s="33"/>
      <c r="H56" s="31"/>
      <c r="I56" s="39"/>
      <c r="J56" s="40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32" customFormat="1" ht="90" hidden="1" outlineLevel="1" x14ac:dyDescent="0.35">
      <c r="A57" s="54" t="s">
        <v>77</v>
      </c>
      <c r="B57" s="73">
        <v>40811.800000000003</v>
      </c>
      <c r="C57" s="73">
        <v>40811.800000000003</v>
      </c>
      <c r="D57" s="74">
        <f t="shared" si="2"/>
        <v>100</v>
      </c>
      <c r="E57" s="35"/>
      <c r="F57" s="35"/>
      <c r="G57" s="33"/>
      <c r="H57" s="31"/>
      <c r="I57" s="39"/>
      <c r="J57" s="40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s="32" customFormat="1" ht="90" hidden="1" outlineLevel="1" x14ac:dyDescent="0.35">
      <c r="A58" s="54" t="s">
        <v>78</v>
      </c>
      <c r="B58" s="73">
        <v>168.4</v>
      </c>
      <c r="C58" s="73">
        <v>168.4</v>
      </c>
      <c r="D58" s="74">
        <f t="shared" si="2"/>
        <v>100</v>
      </c>
      <c r="E58" s="35"/>
      <c r="F58" s="35"/>
      <c r="G58" s="33"/>
      <c r="H58" s="31"/>
      <c r="I58" s="39"/>
      <c r="J58" s="40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s="32" customFormat="1" ht="54" hidden="1" outlineLevel="1" x14ac:dyDescent="0.35">
      <c r="A59" s="54" t="s">
        <v>79</v>
      </c>
      <c r="B59" s="73">
        <v>980</v>
      </c>
      <c r="C59" s="73">
        <v>980</v>
      </c>
      <c r="D59" s="74">
        <f t="shared" si="2"/>
        <v>100</v>
      </c>
      <c r="E59" s="35"/>
      <c r="F59" s="35"/>
      <c r="G59" s="33"/>
      <c r="H59" s="31"/>
      <c r="I59" s="39"/>
      <c r="J59" s="40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s="32" customFormat="1" ht="72" hidden="1" outlineLevel="1" x14ac:dyDescent="0.35">
      <c r="A60" s="54" t="s">
        <v>80</v>
      </c>
      <c r="B60" s="73">
        <v>79500</v>
      </c>
      <c r="C60" s="73">
        <v>79500</v>
      </c>
      <c r="D60" s="74">
        <f t="shared" si="2"/>
        <v>100</v>
      </c>
      <c r="E60" s="35"/>
      <c r="F60" s="35"/>
      <c r="G60" s="33"/>
      <c r="H60" s="31"/>
      <c r="I60" s="39"/>
      <c r="J60" s="40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32" customFormat="1" ht="36" hidden="1" outlineLevel="1" x14ac:dyDescent="0.35">
      <c r="A61" s="54" t="s">
        <v>81</v>
      </c>
      <c r="B61" s="73">
        <v>1675.9</v>
      </c>
      <c r="C61" s="73">
        <v>1675.9</v>
      </c>
      <c r="D61" s="74">
        <f t="shared" si="2"/>
        <v>100</v>
      </c>
      <c r="E61" s="35"/>
      <c r="F61" s="35"/>
      <c r="G61" s="33"/>
      <c r="H61" s="31"/>
      <c r="I61" s="39"/>
      <c r="J61" s="4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3" customFormat="1" ht="39" customHeight="1" collapsed="1" x14ac:dyDescent="0.35">
      <c r="A62" s="54" t="s">
        <v>82</v>
      </c>
      <c r="B62" s="73">
        <v>1157.5999999999999</v>
      </c>
      <c r="C62" s="73">
        <v>1157.5999999999999</v>
      </c>
      <c r="D62" s="74">
        <f t="shared" si="2"/>
        <v>100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s="3" customFormat="1" ht="21.75" hidden="1" customHeight="1" outlineLevel="1" x14ac:dyDescent="0.35">
      <c r="A63" s="54" t="s">
        <v>83</v>
      </c>
      <c r="B63" s="73">
        <v>1157.5999999999999</v>
      </c>
      <c r="C63" s="73">
        <v>1157.5999999999999</v>
      </c>
      <c r="D63" s="74">
        <f t="shared" si="2"/>
        <v>100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</row>
    <row r="64" spans="1:27" s="3" customFormat="1" collapsed="1" x14ac:dyDescent="0.35">
      <c r="A64" s="54" t="s">
        <v>84</v>
      </c>
      <c r="B64" s="73">
        <v>575.9</v>
      </c>
      <c r="C64" s="73">
        <v>575.9</v>
      </c>
      <c r="D64" s="74">
        <f t="shared" si="2"/>
        <v>100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s="3" customFormat="1" ht="21.75" hidden="1" customHeight="1" outlineLevel="1" x14ac:dyDescent="0.35">
      <c r="A65" s="54" t="s">
        <v>85</v>
      </c>
      <c r="B65" s="73">
        <v>575.9</v>
      </c>
      <c r="C65" s="73">
        <v>575.9</v>
      </c>
      <c r="D65" s="74">
        <f t="shared" si="2"/>
        <v>100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</row>
    <row r="66" spans="1:27" s="3" customFormat="1" ht="84.6" customHeight="1" collapsed="1" x14ac:dyDescent="0.35">
      <c r="A66" s="54" t="s">
        <v>86</v>
      </c>
      <c r="B66" s="73">
        <v>-4640.1000000000004</v>
      </c>
      <c r="C66" s="73">
        <v>-4640.1000000000004</v>
      </c>
      <c r="D66" s="74">
        <f t="shared" si="2"/>
        <v>100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</row>
    <row r="67" spans="1:27" s="3" customFormat="1" ht="21.75" hidden="1" customHeight="1" outlineLevel="1" x14ac:dyDescent="0.35">
      <c r="A67" s="41" t="s">
        <v>87</v>
      </c>
      <c r="B67" s="75">
        <v>-4.9000000000000004</v>
      </c>
      <c r="C67" s="75">
        <v>-4.9000000000000004</v>
      </c>
      <c r="D67" s="76">
        <f t="shared" si="2"/>
        <v>100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</row>
    <row r="68" spans="1:27" s="3" customFormat="1" ht="21.75" hidden="1" customHeight="1" outlineLevel="1" x14ac:dyDescent="0.35">
      <c r="A68" s="41" t="s">
        <v>88</v>
      </c>
      <c r="B68" s="75">
        <v>-5.0999999999999996</v>
      </c>
      <c r="C68" s="75">
        <v>-5.0999999999999996</v>
      </c>
      <c r="D68" s="76">
        <f t="shared" si="2"/>
        <v>100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</row>
    <row r="69" spans="1:27" s="3" customFormat="1" ht="21.75" hidden="1" customHeight="1" outlineLevel="1" x14ac:dyDescent="0.35">
      <c r="A69" s="41" t="s">
        <v>89</v>
      </c>
      <c r="B69" s="75">
        <v>-4630.1000000000004</v>
      </c>
      <c r="C69" s="75">
        <v>-4630.1000000000004</v>
      </c>
      <c r="D69" s="76">
        <f t="shared" si="2"/>
        <v>100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1:27" s="3" customFormat="1" ht="21.75" hidden="1" customHeight="1" outlineLevel="1" x14ac:dyDescent="0.35">
      <c r="A70" s="52"/>
      <c r="B70" s="77"/>
      <c r="C70" s="77"/>
      <c r="D70" s="7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</row>
    <row r="71" spans="1:27" s="10" customFormat="1" collapsed="1" x14ac:dyDescent="0.35">
      <c r="A71" s="9" t="s">
        <v>10</v>
      </c>
      <c r="B71" s="78"/>
      <c r="C71" s="78"/>
      <c r="D71" s="79"/>
    </row>
    <row r="72" spans="1:27" x14ac:dyDescent="0.35">
      <c r="A72" s="11" t="s">
        <v>15</v>
      </c>
      <c r="B72" s="80">
        <v>108044</v>
      </c>
      <c r="C72" s="73">
        <f>B72</f>
        <v>108044</v>
      </c>
      <c r="D72" s="81">
        <f t="shared" ref="D72:D83" si="3">C72/B72*100</f>
        <v>100</v>
      </c>
    </row>
    <row r="73" spans="1:27" ht="36" x14ac:dyDescent="0.35">
      <c r="A73" s="12" t="s">
        <v>16</v>
      </c>
      <c r="B73" s="80">
        <v>17430.5</v>
      </c>
      <c r="C73" s="73">
        <f t="shared" ref="C73:C79" si="4">B73</f>
        <v>17430.5</v>
      </c>
      <c r="D73" s="81">
        <f t="shared" si="3"/>
        <v>100</v>
      </c>
    </row>
    <row r="74" spans="1:27" x14ac:dyDescent="0.35">
      <c r="A74" s="12" t="s">
        <v>17</v>
      </c>
      <c r="B74" s="73">
        <v>88796.2</v>
      </c>
      <c r="C74" s="73">
        <f t="shared" si="4"/>
        <v>88796.2</v>
      </c>
      <c r="D74" s="81">
        <f t="shared" si="3"/>
        <v>100</v>
      </c>
    </row>
    <row r="75" spans="1:27" x14ac:dyDescent="0.35">
      <c r="A75" s="12" t="s">
        <v>18</v>
      </c>
      <c r="B75" s="73">
        <v>167286.20000000001</v>
      </c>
      <c r="C75" s="73">
        <f t="shared" si="4"/>
        <v>167286.20000000001</v>
      </c>
      <c r="D75" s="81">
        <f t="shared" si="3"/>
        <v>100</v>
      </c>
    </row>
    <row r="76" spans="1:27" x14ac:dyDescent="0.35">
      <c r="A76" s="12" t="s">
        <v>19</v>
      </c>
      <c r="B76" s="73">
        <v>13142.3</v>
      </c>
      <c r="C76" s="73">
        <v>12449.1</v>
      </c>
      <c r="D76" s="81">
        <f t="shared" si="3"/>
        <v>94.725428577950595</v>
      </c>
    </row>
    <row r="77" spans="1:27" x14ac:dyDescent="0.35">
      <c r="A77" s="12" t="s">
        <v>20</v>
      </c>
      <c r="B77" s="73">
        <v>744115.3</v>
      </c>
      <c r="C77" s="73">
        <v>742954.7</v>
      </c>
      <c r="D77" s="81">
        <f t="shared" si="3"/>
        <v>99.844029547571438</v>
      </c>
    </row>
    <row r="78" spans="1:27" x14ac:dyDescent="0.35">
      <c r="A78" s="12" t="s">
        <v>21</v>
      </c>
      <c r="B78" s="73">
        <v>87323</v>
      </c>
      <c r="C78" s="73">
        <v>85964.4</v>
      </c>
      <c r="D78" s="81">
        <f t="shared" si="3"/>
        <v>98.444167057934322</v>
      </c>
    </row>
    <row r="79" spans="1:27" x14ac:dyDescent="0.35">
      <c r="A79" s="12" t="s">
        <v>22</v>
      </c>
      <c r="B79" s="73">
        <v>35521.4</v>
      </c>
      <c r="C79" s="73">
        <f t="shared" si="4"/>
        <v>35521.4</v>
      </c>
      <c r="D79" s="81">
        <f t="shared" si="3"/>
        <v>100</v>
      </c>
    </row>
    <row r="80" spans="1:27" x14ac:dyDescent="0.35">
      <c r="A80" s="12" t="s">
        <v>23</v>
      </c>
      <c r="B80" s="73">
        <v>68030.3</v>
      </c>
      <c r="C80" s="73">
        <v>65258.5</v>
      </c>
      <c r="D80" s="81">
        <f t="shared" si="3"/>
        <v>95.925639016732248</v>
      </c>
    </row>
    <row r="81" spans="1:27" x14ac:dyDescent="0.35">
      <c r="A81" s="12" t="s">
        <v>24</v>
      </c>
      <c r="B81" s="73">
        <v>4026.4</v>
      </c>
      <c r="C81" s="73">
        <v>4026.4</v>
      </c>
      <c r="D81" s="81">
        <f t="shared" si="3"/>
        <v>100</v>
      </c>
    </row>
    <row r="82" spans="1:27" ht="36" x14ac:dyDescent="0.35">
      <c r="A82" s="12" t="s">
        <v>25</v>
      </c>
      <c r="B82" s="73">
        <v>1773.1</v>
      </c>
      <c r="C82" s="73">
        <v>376.3</v>
      </c>
      <c r="D82" s="81">
        <f t="shared" si="3"/>
        <v>21.222717274829396</v>
      </c>
    </row>
    <row r="83" spans="1:27" s="3" customFormat="1" ht="17.399999999999999" x14ac:dyDescent="0.3">
      <c r="A83" s="2" t="s">
        <v>8</v>
      </c>
      <c r="B83" s="62">
        <f>SUM(B72:B82)</f>
        <v>1335488.7</v>
      </c>
      <c r="C83" s="62">
        <f>SUM(C72:C82)</f>
        <v>1328107.6999999997</v>
      </c>
      <c r="D83" s="82">
        <f t="shared" si="3"/>
        <v>99.447318423585301</v>
      </c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</row>
    <row r="84" spans="1:27" s="10" customFormat="1" x14ac:dyDescent="0.35">
      <c r="A84" s="1"/>
      <c r="B84" s="83"/>
      <c r="C84" s="83"/>
      <c r="D84" s="79"/>
    </row>
    <row r="85" spans="1:27" ht="26.25" customHeight="1" x14ac:dyDescent="0.35">
      <c r="A85" s="13" t="s">
        <v>2</v>
      </c>
      <c r="B85" s="84">
        <f>B5-B83</f>
        <v>-25690.198659999762</v>
      </c>
      <c r="C85" s="84">
        <f>C5-C83</f>
        <v>-25690.199999999721</v>
      </c>
      <c r="D85" s="85"/>
    </row>
    <row r="86" spans="1:27" s="10" customFormat="1" ht="20.25" customHeight="1" x14ac:dyDescent="0.35">
      <c r="A86" s="14"/>
      <c r="B86" s="86"/>
      <c r="C86" s="86"/>
      <c r="D86" s="87"/>
    </row>
    <row r="87" spans="1:27" ht="34.799999999999997" x14ac:dyDescent="0.35">
      <c r="A87" s="13" t="s">
        <v>11</v>
      </c>
      <c r="B87" s="84">
        <f>B88+B91</f>
        <v>25690.187720000002</v>
      </c>
      <c r="C87" s="84">
        <f>C88+C91</f>
        <v>25690.187720000002</v>
      </c>
      <c r="D87" s="81">
        <f>C87/B87*100</f>
        <v>100</v>
      </c>
    </row>
    <row r="88" spans="1:27" s="3" customFormat="1" ht="34.799999999999997" x14ac:dyDescent="0.3">
      <c r="A88" s="13" t="s">
        <v>6</v>
      </c>
      <c r="B88" s="84">
        <f>B89+B90</f>
        <v>10571.723400000001</v>
      </c>
      <c r="C88" s="84">
        <f>C89+C90</f>
        <v>10571.723400000001</v>
      </c>
      <c r="D88" s="81">
        <f>C88/B88*100</f>
        <v>100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ht="36" x14ac:dyDescent="0.35">
      <c r="A89" s="15" t="s">
        <v>3</v>
      </c>
      <c r="B89" s="88">
        <v>22263.305400000001</v>
      </c>
      <c r="C89" s="88">
        <f>B89</f>
        <v>22263.305400000001</v>
      </c>
      <c r="D89" s="81">
        <f>C89/B89*100</f>
        <v>100</v>
      </c>
    </row>
    <row r="90" spans="1:27" ht="54" x14ac:dyDescent="0.35">
      <c r="A90" s="15" t="s">
        <v>4</v>
      </c>
      <c r="B90" s="88">
        <v>-11691.582</v>
      </c>
      <c r="C90" s="88">
        <f>B90</f>
        <v>-11691.582</v>
      </c>
      <c r="D90" s="81">
        <f>C90/B90*100</f>
        <v>100</v>
      </c>
    </row>
    <row r="91" spans="1:27" s="3" customFormat="1" ht="40.5" customHeight="1" x14ac:dyDescent="0.3">
      <c r="A91" s="16" t="s">
        <v>5</v>
      </c>
      <c r="B91" s="84">
        <v>15118.464319999999</v>
      </c>
      <c r="C91" s="84">
        <f>B91</f>
        <v>15118.464319999999</v>
      </c>
      <c r="D91" s="81">
        <f>C91/B91*100</f>
        <v>100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x14ac:dyDescent="0.35">
      <c r="A92" s="17"/>
      <c r="B92" s="89"/>
      <c r="C92" s="89"/>
      <c r="D92" s="89"/>
    </row>
    <row r="93" spans="1:27" x14ac:dyDescent="0.35">
      <c r="A93" s="17"/>
      <c r="B93" s="6"/>
      <c r="C93" s="6"/>
    </row>
    <row r="94" spans="1:27" x14ac:dyDescent="0.35">
      <c r="A94" s="17"/>
      <c r="B94" s="6"/>
      <c r="C94" s="6"/>
    </row>
    <row r="95" spans="1:27" x14ac:dyDescent="0.35">
      <c r="A95" s="17"/>
      <c r="B95" s="18"/>
      <c r="C95" s="18"/>
    </row>
    <row r="96" spans="1:27" x14ac:dyDescent="0.35">
      <c r="A96" s="17"/>
      <c r="B96" s="18"/>
      <c r="C96" s="18"/>
    </row>
    <row r="97" spans="1:3" x14ac:dyDescent="0.35">
      <c r="A97" s="17"/>
      <c r="B97" s="18"/>
      <c r="C97" s="18"/>
    </row>
    <row r="98" spans="1:3" x14ac:dyDescent="0.35">
      <c r="A98" s="17"/>
      <c r="C98" s="17"/>
    </row>
    <row r="99" spans="1:3" x14ac:dyDescent="0.35">
      <c r="A99" s="17"/>
      <c r="C99" s="17"/>
    </row>
    <row r="100" spans="1:3" x14ac:dyDescent="0.35">
      <c r="A100" s="17"/>
      <c r="C100" s="17"/>
    </row>
    <row r="101" spans="1:3" x14ac:dyDescent="0.35">
      <c r="A101" s="17"/>
      <c r="C101" s="17"/>
    </row>
    <row r="102" spans="1:3" x14ac:dyDescent="0.35">
      <c r="A102" s="17"/>
      <c r="C102" s="17"/>
    </row>
    <row r="103" spans="1:3" x14ac:dyDescent="0.35">
      <c r="A103" s="17"/>
      <c r="C103" s="17"/>
    </row>
    <row r="104" spans="1:3" x14ac:dyDescent="0.35">
      <c r="A104" s="17"/>
      <c r="C104" s="17"/>
    </row>
    <row r="105" spans="1:3" x14ac:dyDescent="0.35">
      <c r="A105" s="17"/>
      <c r="C105" s="17"/>
    </row>
    <row r="106" spans="1:3" x14ac:dyDescent="0.35">
      <c r="A106" s="17"/>
      <c r="C106" s="17"/>
    </row>
    <row r="107" spans="1:3" x14ac:dyDescent="0.35">
      <c r="A107" s="17"/>
      <c r="C107" s="17"/>
    </row>
    <row r="108" spans="1:3" x14ac:dyDescent="0.35">
      <c r="A108" s="17"/>
      <c r="C108" s="17"/>
    </row>
    <row r="109" spans="1:3" x14ac:dyDescent="0.35">
      <c r="A109" s="17"/>
      <c r="C109" s="17"/>
    </row>
    <row r="110" spans="1:3" x14ac:dyDescent="0.35">
      <c r="A110" s="17"/>
      <c r="C110" s="17"/>
    </row>
    <row r="111" spans="1:3" x14ac:dyDescent="0.35">
      <c r="A111" s="17"/>
      <c r="C111" s="17"/>
    </row>
    <row r="112" spans="1:3" x14ac:dyDescent="0.35">
      <c r="A112" s="17"/>
      <c r="C112" s="17"/>
    </row>
    <row r="113" spans="1:3" x14ac:dyDescent="0.35">
      <c r="A113" s="17"/>
      <c r="C113" s="17"/>
    </row>
    <row r="114" spans="1:3" x14ac:dyDescent="0.35">
      <c r="A114" s="17"/>
      <c r="C114" s="17"/>
    </row>
    <row r="115" spans="1:3" x14ac:dyDescent="0.35">
      <c r="A115" s="17"/>
      <c r="C115" s="17"/>
    </row>
    <row r="116" spans="1:3" x14ac:dyDescent="0.35">
      <c r="A116" s="17"/>
      <c r="C116" s="17"/>
    </row>
    <row r="117" spans="1:3" x14ac:dyDescent="0.35">
      <c r="A117" s="17"/>
      <c r="C117" s="17"/>
    </row>
    <row r="118" spans="1:3" x14ac:dyDescent="0.35">
      <c r="A118" s="17"/>
      <c r="C118" s="17"/>
    </row>
    <row r="119" spans="1:3" x14ac:dyDescent="0.35">
      <c r="A119" s="17"/>
      <c r="C119" s="17"/>
    </row>
    <row r="120" spans="1:3" x14ac:dyDescent="0.35">
      <c r="A120" s="17"/>
      <c r="C120" s="17"/>
    </row>
    <row r="121" spans="1:3" x14ac:dyDescent="0.35">
      <c r="A121" s="17"/>
      <c r="C121" s="17"/>
    </row>
    <row r="122" spans="1:3" x14ac:dyDescent="0.35">
      <c r="A122" s="17"/>
      <c r="C122" s="17"/>
    </row>
    <row r="123" spans="1:3" x14ac:dyDescent="0.35">
      <c r="A123" s="17"/>
      <c r="C123" s="17"/>
    </row>
    <row r="124" spans="1:3" x14ac:dyDescent="0.35">
      <c r="A124" s="17"/>
      <c r="C124" s="17"/>
    </row>
    <row r="125" spans="1:3" x14ac:dyDescent="0.35">
      <c r="A125" s="17"/>
      <c r="C125" s="17"/>
    </row>
    <row r="126" spans="1:3" x14ac:dyDescent="0.35">
      <c r="A126" s="17"/>
      <c r="C126" s="17"/>
    </row>
    <row r="127" spans="1:3" x14ac:dyDescent="0.35">
      <c r="A127" s="17"/>
      <c r="C127" s="17"/>
    </row>
    <row r="128" spans="1:3" x14ac:dyDescent="0.35">
      <c r="A128" s="17"/>
      <c r="C128" s="17"/>
    </row>
    <row r="129" spans="1:3" x14ac:dyDescent="0.35">
      <c r="A129" s="17"/>
      <c r="C129" s="17"/>
    </row>
  </sheetData>
  <mergeCells count="1">
    <mergeCell ref="A1:D1"/>
  </mergeCells>
  <phoneticPr fontId="2" type="noConversion"/>
  <printOptions horizontalCentered="1"/>
  <pageMargins left="0" right="0" top="0.43307086614173229" bottom="0.43307086614173229" header="0.47244094488188981" footer="0"/>
  <pageSetup paperSize="9" scale="86" fitToHeight="2" orientation="portrait" r:id="rId1"/>
  <headerFooter alignWithMargins="0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Ожидаемые</vt:lpstr>
      <vt:lpstr>Ожидаемые!Заголовки_для_печати</vt:lpstr>
      <vt:lpstr>Ожидаемые!Область_печати</vt:lpstr>
    </vt:vector>
  </TitlesOfParts>
  <Company>findep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</dc:creator>
  <cp:lastModifiedBy>Лебедев Эдуард Федорович</cp:lastModifiedBy>
  <cp:lastPrinted>2019-11-22T08:59:13Z</cp:lastPrinted>
  <dcterms:created xsi:type="dcterms:W3CDTF">2009-10-07T08:26:37Z</dcterms:created>
  <dcterms:modified xsi:type="dcterms:W3CDTF">2019-12-12T12:19:29Z</dcterms:modified>
</cp:coreProperties>
</file>