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2"/>
  </bookViews>
  <sheets>
    <sheet name="Вариант1 (с нал.доходами)" sheetId="1" r:id="rId1"/>
    <sheet name="Вариант 1" sheetId="2" r:id="rId2"/>
    <sheet name="Приложение 8" sheetId="3" r:id="rId3"/>
  </sheets>
  <definedNames>
    <definedName name="_xlnm.Print_Area" localSheetId="2">'Приложение 8'!$A$1:$G$18</definedName>
  </definedNames>
  <calcPr fullCalcOnLoad="1"/>
</workbook>
</file>

<file path=xl/sharedStrings.xml><?xml version="1.0" encoding="utf-8"?>
<sst xmlns="http://schemas.openxmlformats.org/spreadsheetml/2006/main" count="77" uniqueCount="42">
  <si>
    <t>Показатели</t>
  </si>
  <si>
    <t>2006 год факт</t>
  </si>
  <si>
    <t>2009 год прогноз</t>
  </si>
  <si>
    <t>2010 год прогноз</t>
  </si>
  <si>
    <t>2010 год к 2006 году, %</t>
  </si>
  <si>
    <t>2007 год факт</t>
  </si>
  <si>
    <t>2008 год план</t>
  </si>
  <si>
    <t>1. Объем отгрузки продукции собственного производства, по всем секторам экономики (по полному кругу), млн. руб.</t>
  </si>
  <si>
    <t>Вариант 1</t>
  </si>
  <si>
    <t>3. Налоговые и неналоговые доходы, собираемые на территориии в консолидированный бюджет области, млн. руб.</t>
  </si>
  <si>
    <t>4. Избыток (+), недостаток (-) средств района</t>
  </si>
  <si>
    <t xml:space="preserve"> млн. руб.(стр.3 - стр.2) </t>
  </si>
  <si>
    <t>% (стр.4/стр.2)</t>
  </si>
  <si>
    <t>5. Налоговая отдача (налоговые доходы на рубль отгруженной продукции), руб.</t>
  </si>
  <si>
    <t>в 3,0 р.</t>
  </si>
  <si>
    <t>x</t>
  </si>
  <si>
    <t xml:space="preserve"> </t>
  </si>
  <si>
    <t>налоговые доходы, млн. руб.</t>
  </si>
  <si>
    <t>в 2,7 р.</t>
  </si>
  <si>
    <t>2. Необходимые доходы (расходы, увеличенные на 10% на развитие района, и общегосударственные расходы), млн. руб.</t>
  </si>
  <si>
    <t xml:space="preserve">в т.ч. налоговые доходы, млн. руб.  </t>
  </si>
  <si>
    <t>Примечание</t>
  </si>
  <si>
    <t>2013 год прогноз</t>
  </si>
  <si>
    <t>2014 год прогноз</t>
  </si>
  <si>
    <t>2011 год факт</t>
  </si>
  <si>
    <t>2015 год прогноз</t>
  </si>
  <si>
    <t>2012 год оценка</t>
  </si>
  <si>
    <t>1. Расходы бюджета на собственные и государственные полномочия всего, млн. руб.</t>
  </si>
  <si>
    <r>
      <t>Справочно:</t>
    </r>
    <r>
      <rPr>
        <sz val="12"/>
        <rFont val="Times New Roman"/>
        <family val="1"/>
      </rPr>
      <t xml:space="preserve">
2. Расходы бюджета на собственные и государственные полномочия (за вычетом  расходов по полномочиям, передаваемым  из федерального бюджета, и бюджетных инвестиций, направленных на увеличение стоимости основных средств), млн. руб.  </t>
    </r>
  </si>
  <si>
    <t>2.1. Расходы по полномочиям, передаваемым  из федерального бюджета, млн. руб.</t>
  </si>
  <si>
    <t>2.2. Бюджетные инвестиции, направленные на увеличение стоимости основных средств, млн. руб.</t>
  </si>
  <si>
    <t>3. Необходимые доходы (расходы, увеличенные на 10% на развитие района), млн. руб.</t>
  </si>
  <si>
    <t>4. Налоговые и неналоговые доходы, собираемые на территории в консолидированный бюджет области,                                                   млн. руб.</t>
  </si>
  <si>
    <t>5. Избыток (+), недостаток (-) средств района</t>
  </si>
  <si>
    <t xml:space="preserve"> млн. руб., (стр.4 - стр.3) </t>
  </si>
  <si>
    <t>%, (стр.4-стр.3)/стр.3</t>
  </si>
  <si>
    <t>6.  Среднегодовой индекс потребительских цен (далее - ИПЦ)</t>
  </si>
  <si>
    <t>Приложение 8</t>
  </si>
  <si>
    <t>2011 год - факт минфина; 2012 год - оценка минфина, 2013-2014 годы - прогноз минфина, 2015 год - расходы проиндексированы на ИПЦ</t>
  </si>
  <si>
    <t>Стр.2 x 1,1 (10% - на развитие района)</t>
  </si>
  <si>
    <r>
      <t xml:space="preserve">2011 год - данные минфина; 2012-2015 годы - прогноз минэкономики </t>
    </r>
    <r>
      <rPr>
        <i/>
        <sz val="12"/>
        <rFont val="Times New Roman"/>
        <family val="1"/>
      </rPr>
      <t xml:space="preserve">(с учетом мероприятий ПРПС) </t>
    </r>
  </si>
  <si>
    <t xml:space="preserve"> Расчет обеспеченности расходов собственными доходами по городскому округу г.Шахунья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</si>
</sst>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&quot;р.&quot;"/>
    <numFmt numFmtId="184" formatCode="#,##0.0"/>
    <numFmt numFmtId="185" formatCode="0.0000000"/>
    <numFmt numFmtId="186" formatCode="0.0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1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10" fillId="10" borderId="12" xfId="0" applyFont="1" applyFill="1" applyBorder="1" applyAlignment="1">
      <alignment horizontal="left" wrapText="1"/>
    </xf>
    <xf numFmtId="0" fontId="10" fillId="10" borderId="1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25" borderId="15" xfId="0" applyFont="1" applyFill="1" applyBorder="1" applyAlignment="1">
      <alignment horizontal="justify" vertical="top" wrapText="1"/>
    </xf>
    <xf numFmtId="164" fontId="11" fillId="11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11" fillId="8" borderId="10" xfId="0" applyNumberFormat="1" applyFont="1" applyFill="1" applyBorder="1" applyAlignment="1">
      <alignment horizontal="center" vertical="center"/>
    </xf>
    <xf numFmtId="164" fontId="10" fillId="10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29" fillId="17" borderId="17" xfId="0" applyNumberFormat="1" applyFont="1" applyFill="1" applyBorder="1" applyAlignment="1">
      <alignment horizontal="center" vertical="center"/>
    </xf>
    <xf numFmtId="164" fontId="29" fillId="17" borderId="18" xfId="0" applyNumberFormat="1" applyFont="1" applyFill="1" applyBorder="1" applyAlignment="1">
      <alignment horizontal="center" vertical="center"/>
    </xf>
    <xf numFmtId="164" fontId="29" fillId="17" borderId="19" xfId="0" applyNumberFormat="1" applyFont="1" applyFill="1" applyBorder="1" applyAlignment="1">
      <alignment horizontal="center" vertical="center"/>
    </xf>
    <xf numFmtId="164" fontId="29" fillId="17" borderId="12" xfId="0" applyNumberFormat="1" applyFont="1" applyFill="1" applyBorder="1" applyAlignment="1">
      <alignment horizontal="center" vertical="center"/>
    </xf>
    <xf numFmtId="164" fontId="29" fillId="17" borderId="20" xfId="0" applyNumberFormat="1" applyFont="1" applyFill="1" applyBorder="1" applyAlignment="1">
      <alignment horizontal="center" vertical="center"/>
    </xf>
    <xf numFmtId="164" fontId="29" fillId="17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11" fillId="11" borderId="23" xfId="0" applyNumberFormat="1" applyFont="1" applyFill="1" applyBorder="1" applyAlignment="1">
      <alignment horizontal="center" vertical="center"/>
    </xf>
    <xf numFmtId="164" fontId="11" fillId="11" borderId="24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11" fillId="8" borderId="23" xfId="0" applyNumberFormat="1" applyFont="1" applyFill="1" applyBorder="1" applyAlignment="1">
      <alignment horizontal="center" vertical="center"/>
    </xf>
    <xf numFmtId="164" fontId="11" fillId="8" borderId="24" xfId="0" applyNumberFormat="1" applyFont="1" applyFill="1" applyBorder="1" applyAlignment="1">
      <alignment horizontal="center" vertical="center"/>
    </xf>
    <xf numFmtId="164" fontId="10" fillId="10" borderId="23" xfId="0" applyNumberFormat="1" applyFont="1" applyFill="1" applyBorder="1" applyAlignment="1">
      <alignment horizontal="center" vertical="center"/>
    </xf>
    <xf numFmtId="164" fontId="10" fillId="10" borderId="2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8" fillId="25" borderId="15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8" fillId="25" borderId="30" xfId="0" applyFont="1" applyFill="1" applyBorder="1" applyAlignment="1">
      <alignment horizontal="justify" vertical="top" wrapText="1"/>
    </xf>
    <xf numFmtId="0" fontId="0" fillId="0" borderId="31" xfId="0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1.625" style="0" customWidth="1"/>
    <col min="7" max="7" width="9.625" style="0" customWidth="1"/>
  </cols>
  <sheetData>
    <row r="1" ht="12.75">
      <c r="A1" t="s">
        <v>8</v>
      </c>
    </row>
    <row r="2" spans="1:7" ht="39">
      <c r="A2" s="2" t="s">
        <v>0</v>
      </c>
      <c r="B2" s="3" t="s">
        <v>1</v>
      </c>
      <c r="C2" s="3" t="s">
        <v>5</v>
      </c>
      <c r="D2" s="3" t="s">
        <v>6</v>
      </c>
      <c r="E2" s="3" t="s">
        <v>2</v>
      </c>
      <c r="F2" s="3" t="s">
        <v>3</v>
      </c>
      <c r="G2" s="3" t="s">
        <v>4</v>
      </c>
    </row>
    <row r="3" spans="1:7" ht="29.25" customHeight="1">
      <c r="A3" s="4" t="s">
        <v>7</v>
      </c>
      <c r="B3" s="6">
        <v>3756.5</v>
      </c>
      <c r="C3" s="6">
        <v>5105.9</v>
      </c>
      <c r="D3" s="6">
        <v>6716.1</v>
      </c>
      <c r="E3" s="6">
        <v>8935.5</v>
      </c>
      <c r="F3" s="6">
        <v>11342.7</v>
      </c>
      <c r="G3" s="6" t="s">
        <v>14</v>
      </c>
    </row>
    <row r="4" spans="1:7" ht="40.5" customHeight="1">
      <c r="A4" s="4" t="s">
        <v>19</v>
      </c>
      <c r="B4" s="7" t="s">
        <v>15</v>
      </c>
      <c r="C4" s="6">
        <v>607.1</v>
      </c>
      <c r="D4" s="6">
        <v>655.6</v>
      </c>
      <c r="E4" s="6">
        <v>701.5</v>
      </c>
      <c r="F4" s="6">
        <v>736.6</v>
      </c>
      <c r="G4" s="6" t="s">
        <v>15</v>
      </c>
    </row>
    <row r="5" spans="1:7" ht="38.25">
      <c r="A5" s="4" t="s">
        <v>9</v>
      </c>
      <c r="B5" s="6">
        <v>326.7</v>
      </c>
      <c r="C5" s="6">
        <v>434.9</v>
      </c>
      <c r="D5" s="6">
        <v>488.1</v>
      </c>
      <c r="E5" s="8">
        <f>E3*E10/0.8944</f>
        <v>699.3347495527728</v>
      </c>
      <c r="F5" s="8">
        <f>F3*F10/0.8944</f>
        <v>887.7336762075136</v>
      </c>
      <c r="G5" s="6" t="s">
        <v>18</v>
      </c>
    </row>
    <row r="6" spans="1:7" s="14" customFormat="1" ht="12.75">
      <c r="A6" s="11" t="s">
        <v>17</v>
      </c>
      <c r="B6" s="12">
        <v>292.2</v>
      </c>
      <c r="C6" s="12">
        <v>354.5</v>
      </c>
      <c r="D6" s="12">
        <v>448.4</v>
      </c>
      <c r="E6" s="13"/>
      <c r="F6" s="13"/>
      <c r="G6" s="12"/>
    </row>
    <row r="7" spans="1:7" ht="12.75">
      <c r="A7" s="4" t="s">
        <v>10</v>
      </c>
      <c r="B7" s="6"/>
      <c r="C7" s="6"/>
      <c r="D7" s="6"/>
      <c r="E7" s="6"/>
      <c r="F7" s="6"/>
      <c r="G7" s="6"/>
    </row>
    <row r="8" spans="1:7" ht="12.75">
      <c r="A8" s="5" t="s">
        <v>11</v>
      </c>
      <c r="B8" s="6" t="s">
        <v>15</v>
      </c>
      <c r="C8" s="6">
        <f>C5-C4</f>
        <v>-172.20000000000005</v>
      </c>
      <c r="D8" s="6">
        <f>D5-D4</f>
        <v>-167.5</v>
      </c>
      <c r="E8" s="8">
        <f>E5-E4</f>
        <v>-2.1652504472272085</v>
      </c>
      <c r="F8" s="8">
        <f>F5-F4</f>
        <v>151.13367620751353</v>
      </c>
      <c r="G8" s="6" t="s">
        <v>15</v>
      </c>
    </row>
    <row r="9" spans="1:7" ht="12.75">
      <c r="A9" s="5" t="s">
        <v>12</v>
      </c>
      <c r="B9" s="6" t="s">
        <v>15</v>
      </c>
      <c r="C9" s="8">
        <f>C8/C4*100</f>
        <v>-28.364355130950425</v>
      </c>
      <c r="D9" s="8">
        <f>D8/D4*100</f>
        <v>-25.549115314215985</v>
      </c>
      <c r="E9" s="8">
        <f>E8/E4*100</f>
        <v>-0.30866007800815515</v>
      </c>
      <c r="F9" s="8">
        <f>F8/F4*100</f>
        <v>20.517740457169907</v>
      </c>
      <c r="G9" s="6" t="s">
        <v>15</v>
      </c>
    </row>
    <row r="10" spans="1:7" ht="25.5">
      <c r="A10" s="4" t="s">
        <v>13</v>
      </c>
      <c r="B10" s="9">
        <f>B6/B3</f>
        <v>0.07778517236789564</v>
      </c>
      <c r="C10" s="10">
        <f>C6/C3</f>
        <v>0.06942948353865137</v>
      </c>
      <c r="D10" s="10">
        <f>D6/D3</f>
        <v>0.06676493798484238</v>
      </c>
      <c r="E10" s="10">
        <v>0.07</v>
      </c>
      <c r="F10" s="10">
        <v>0.07</v>
      </c>
      <c r="G10" s="6" t="s">
        <v>15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spans="1:5" ht="12.75">
      <c r="A16" s="1"/>
      <c r="E16" t="s">
        <v>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1.625" style="0" customWidth="1"/>
    <col min="7" max="7" width="9.625" style="0" customWidth="1"/>
  </cols>
  <sheetData>
    <row r="1" ht="12.75">
      <c r="A1" t="s">
        <v>8</v>
      </c>
    </row>
    <row r="2" spans="1:7" ht="39">
      <c r="A2" s="2" t="s">
        <v>0</v>
      </c>
      <c r="B2" s="3" t="s">
        <v>1</v>
      </c>
      <c r="C2" s="3" t="s">
        <v>5</v>
      </c>
      <c r="D2" s="3" t="s">
        <v>6</v>
      </c>
      <c r="E2" s="3" t="s">
        <v>2</v>
      </c>
      <c r="F2" s="3" t="s">
        <v>3</v>
      </c>
      <c r="G2" s="3" t="s">
        <v>4</v>
      </c>
    </row>
    <row r="3" spans="1:7" ht="29.25" customHeight="1">
      <c r="A3" s="4" t="s">
        <v>7</v>
      </c>
      <c r="B3" s="6">
        <v>3756.5</v>
      </c>
      <c r="C3" s="6">
        <v>5105.9</v>
      </c>
      <c r="D3" s="6">
        <v>6716.1</v>
      </c>
      <c r="E3" s="6">
        <v>8935.5</v>
      </c>
      <c r="F3" s="6">
        <v>11342.7</v>
      </c>
      <c r="G3" s="6" t="s">
        <v>14</v>
      </c>
    </row>
    <row r="4" spans="1:7" ht="40.5" customHeight="1">
      <c r="A4" s="4" t="s">
        <v>19</v>
      </c>
      <c r="B4" s="7" t="s">
        <v>15</v>
      </c>
      <c r="C4" s="6">
        <v>607.1</v>
      </c>
      <c r="D4" s="6">
        <v>655.6</v>
      </c>
      <c r="E4" s="6">
        <v>701.5</v>
      </c>
      <c r="F4" s="6">
        <v>736.6</v>
      </c>
      <c r="G4" s="6" t="s">
        <v>15</v>
      </c>
    </row>
    <row r="5" spans="1:7" ht="38.25">
      <c r="A5" s="4" t="s">
        <v>9</v>
      </c>
      <c r="B5" s="6">
        <v>326.7</v>
      </c>
      <c r="C5" s="6">
        <v>434.9</v>
      </c>
      <c r="D5" s="6">
        <v>488.1</v>
      </c>
      <c r="E5" s="8">
        <f>E3*E10/0.8944</f>
        <v>699.3347495527728</v>
      </c>
      <c r="F5" s="8">
        <f>F3*F10/0.8944</f>
        <v>887.7336762075136</v>
      </c>
      <c r="G5" s="6" t="s">
        <v>18</v>
      </c>
    </row>
    <row r="6" spans="1:7" s="14" customFormat="1" ht="12.75" hidden="1">
      <c r="A6" s="11" t="s">
        <v>17</v>
      </c>
      <c r="B6" s="12">
        <v>292.2</v>
      </c>
      <c r="C6" s="12">
        <v>354.5</v>
      </c>
      <c r="D6" s="12">
        <v>448.4</v>
      </c>
      <c r="E6" s="13"/>
      <c r="F6" s="13"/>
      <c r="G6" s="12"/>
    </row>
    <row r="7" spans="1:7" ht="12.75">
      <c r="A7" s="4" t="s">
        <v>10</v>
      </c>
      <c r="B7" s="6"/>
      <c r="C7" s="6"/>
      <c r="D7" s="6"/>
      <c r="E7" s="6"/>
      <c r="F7" s="6"/>
      <c r="G7" s="6"/>
    </row>
    <row r="8" spans="1:7" ht="12.75">
      <c r="A8" s="5" t="s">
        <v>11</v>
      </c>
      <c r="B8" s="6" t="s">
        <v>15</v>
      </c>
      <c r="C8" s="6">
        <f>C5-C4</f>
        <v>-172.20000000000005</v>
      </c>
      <c r="D8" s="6">
        <f>D5-D4</f>
        <v>-167.5</v>
      </c>
      <c r="E8" s="8">
        <f>E5-E4</f>
        <v>-2.1652504472272085</v>
      </c>
      <c r="F8" s="8">
        <f>F5-F4</f>
        <v>151.13367620751353</v>
      </c>
      <c r="G8" s="6" t="s">
        <v>15</v>
      </c>
    </row>
    <row r="9" spans="1:7" ht="12.75">
      <c r="A9" s="5" t="s">
        <v>12</v>
      </c>
      <c r="B9" s="6" t="s">
        <v>15</v>
      </c>
      <c r="C9" s="8">
        <f>C8/C4*100</f>
        <v>-28.364355130950425</v>
      </c>
      <c r="D9" s="8">
        <f>D8/D4*100</f>
        <v>-25.549115314215985</v>
      </c>
      <c r="E9" s="8">
        <f>E8/E4*100</f>
        <v>-0.30866007800815515</v>
      </c>
      <c r="F9" s="8">
        <f>F8/F4*100</f>
        <v>20.517740457169907</v>
      </c>
      <c r="G9" s="6" t="s">
        <v>15</v>
      </c>
    </row>
    <row r="10" spans="1:7" ht="25.5">
      <c r="A10" s="4" t="s">
        <v>13</v>
      </c>
      <c r="B10" s="9">
        <f>B6/B3</f>
        <v>0.07778517236789564</v>
      </c>
      <c r="C10" s="10">
        <f>C6/C3</f>
        <v>0.06942948353865137</v>
      </c>
      <c r="D10" s="10">
        <f>D6/D3</f>
        <v>0.06676493798484238</v>
      </c>
      <c r="E10" s="10">
        <v>0.07</v>
      </c>
      <c r="F10" s="10">
        <v>0.07</v>
      </c>
      <c r="G10" s="6" t="s">
        <v>15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spans="1:5" ht="12.75">
      <c r="A16" s="1"/>
      <c r="E16" t="s">
        <v>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80" zoomScaleSheetLayoutView="80" zoomScalePageLayoutView="0" workbookViewId="0" topLeftCell="A1">
      <selection activeCell="G13" sqref="G13:G15"/>
    </sheetView>
  </sheetViews>
  <sheetFormatPr defaultColWidth="9.125" defaultRowHeight="12.75"/>
  <cols>
    <col min="1" max="1" width="52.25390625" style="15" customWidth="1"/>
    <col min="2" max="6" width="9.75390625" style="15" customWidth="1"/>
    <col min="7" max="7" width="56.75390625" style="15" customWidth="1"/>
    <col min="8" max="16384" width="9.125" style="15" customWidth="1"/>
  </cols>
  <sheetData>
    <row r="1" ht="12.75">
      <c r="G1" s="28" t="s">
        <v>37</v>
      </c>
    </row>
    <row r="2" spans="1:7" ht="15.75">
      <c r="A2" s="64" t="s">
        <v>41</v>
      </c>
      <c r="B2" s="64"/>
      <c r="C2" s="64"/>
      <c r="D2" s="64"/>
      <c r="E2" s="64"/>
      <c r="F2" s="64"/>
      <c r="G2" s="64"/>
    </row>
    <row r="3" spans="1:7" ht="9" customHeight="1" thickBot="1">
      <c r="A3" s="16"/>
      <c r="B3" s="16"/>
      <c r="C3" s="16"/>
      <c r="D3" s="16"/>
      <c r="E3" s="16"/>
      <c r="F3" s="16"/>
      <c r="G3" s="16"/>
    </row>
    <row r="4" spans="1:7" ht="25.5">
      <c r="A4" s="46" t="s">
        <v>0</v>
      </c>
      <c r="B4" s="50" t="s">
        <v>24</v>
      </c>
      <c r="C4" s="42" t="s">
        <v>26</v>
      </c>
      <c r="D4" s="42" t="s">
        <v>22</v>
      </c>
      <c r="E4" s="42" t="s">
        <v>23</v>
      </c>
      <c r="F4" s="51" t="s">
        <v>25</v>
      </c>
      <c r="G4" s="48" t="s">
        <v>21</v>
      </c>
    </row>
    <row r="5" spans="1:7" ht="9.75" customHeight="1">
      <c r="A5" s="47">
        <v>1</v>
      </c>
      <c r="B5" s="43">
        <v>2</v>
      </c>
      <c r="C5" s="18">
        <v>3</v>
      </c>
      <c r="D5" s="18">
        <v>4</v>
      </c>
      <c r="E5" s="18">
        <v>5</v>
      </c>
      <c r="F5" s="44">
        <v>6</v>
      </c>
      <c r="G5" s="49">
        <v>7</v>
      </c>
    </row>
    <row r="6" spans="1:7" ht="47.25">
      <c r="A6" s="19" t="s">
        <v>27</v>
      </c>
      <c r="B6" s="52">
        <v>877.1</v>
      </c>
      <c r="C6" s="30">
        <v>945.7</v>
      </c>
      <c r="D6" s="30">
        <v>1015.7</v>
      </c>
      <c r="E6" s="30">
        <v>1080.7</v>
      </c>
      <c r="F6" s="53">
        <f>E6*F16</f>
        <v>1147.7034</v>
      </c>
      <c r="G6" s="29" t="s">
        <v>38</v>
      </c>
    </row>
    <row r="7" spans="1:7" ht="110.25">
      <c r="A7" s="20" t="s">
        <v>28</v>
      </c>
      <c r="B7" s="54">
        <f>ABS(B6-B8-B9)</f>
        <v>643.6</v>
      </c>
      <c r="C7" s="31">
        <v>565.4</v>
      </c>
      <c r="D7" s="31">
        <v>607.3</v>
      </c>
      <c r="E7" s="31">
        <v>646.2</v>
      </c>
      <c r="F7" s="55">
        <v>686.2</v>
      </c>
      <c r="G7" s="29"/>
    </row>
    <row r="8" spans="1:7" ht="31.5">
      <c r="A8" s="21" t="s">
        <v>29</v>
      </c>
      <c r="B8" s="54">
        <v>29.1</v>
      </c>
      <c r="C8" s="31">
        <v>56.8</v>
      </c>
      <c r="D8" s="31">
        <v>61</v>
      </c>
      <c r="E8" s="31">
        <v>64.9</v>
      </c>
      <c r="F8" s="55">
        <v>68.9</v>
      </c>
      <c r="G8" s="67" t="s">
        <v>38</v>
      </c>
    </row>
    <row r="9" spans="1:7" ht="47.25">
      <c r="A9" s="21" t="s">
        <v>30</v>
      </c>
      <c r="B9" s="54">
        <v>204.4</v>
      </c>
      <c r="C9" s="31">
        <v>323.5</v>
      </c>
      <c r="D9" s="31">
        <v>347.4</v>
      </c>
      <c r="E9" s="31">
        <v>369.6</v>
      </c>
      <c r="F9" s="55">
        <v>392.6</v>
      </c>
      <c r="G9" s="68"/>
    </row>
    <row r="10" spans="1:7" ht="31.5">
      <c r="A10" s="19" t="s">
        <v>31</v>
      </c>
      <c r="B10" s="52">
        <f>B7*1.1</f>
        <v>707.96</v>
      </c>
      <c r="C10" s="30">
        <f>C7*1.1</f>
        <v>621.94</v>
      </c>
      <c r="D10" s="30">
        <f>D7*1.1</f>
        <v>668.03</v>
      </c>
      <c r="E10" s="30">
        <f>E7*1.1</f>
        <v>710.8200000000002</v>
      </c>
      <c r="F10" s="53">
        <f>F7*1.1</f>
        <v>754.8200000000002</v>
      </c>
      <c r="G10" s="29" t="s">
        <v>39</v>
      </c>
    </row>
    <row r="11" spans="1:8" ht="47.25">
      <c r="A11" s="19" t="s">
        <v>32</v>
      </c>
      <c r="B11" s="56">
        <v>399.7</v>
      </c>
      <c r="C11" s="32">
        <v>463.9</v>
      </c>
      <c r="D11" s="32">
        <v>537.6</v>
      </c>
      <c r="E11" s="32">
        <v>644.5</v>
      </c>
      <c r="F11" s="57">
        <v>749</v>
      </c>
      <c r="G11" s="65" t="s">
        <v>40</v>
      </c>
      <c r="H11" s="15" t="s">
        <v>16</v>
      </c>
    </row>
    <row r="12" spans="1:7" ht="15" customHeight="1">
      <c r="A12" s="22" t="s">
        <v>20</v>
      </c>
      <c r="B12" s="58">
        <v>375.6</v>
      </c>
      <c r="C12" s="33">
        <v>433.6</v>
      </c>
      <c r="D12" s="33">
        <v>513.4</v>
      </c>
      <c r="E12" s="33">
        <v>620.3</v>
      </c>
      <c r="F12" s="59">
        <v>724.5</v>
      </c>
      <c r="G12" s="65"/>
    </row>
    <row r="13" spans="1:7" ht="16.5" thickBot="1">
      <c r="A13" s="23" t="s">
        <v>33</v>
      </c>
      <c r="B13" s="60"/>
      <c r="C13" s="34"/>
      <c r="D13" s="35"/>
      <c r="E13" s="35"/>
      <c r="F13" s="61"/>
      <c r="G13" s="66"/>
    </row>
    <row r="14" spans="1:7" ht="15.75">
      <c r="A14" s="24" t="s">
        <v>34</v>
      </c>
      <c r="B14" s="62">
        <f>B11-B10</f>
        <v>-308.26000000000005</v>
      </c>
      <c r="C14" s="36">
        <f>C11-C10</f>
        <v>-158.04000000000008</v>
      </c>
      <c r="D14" s="37">
        <f>D11-D10</f>
        <v>-130.42999999999995</v>
      </c>
      <c r="E14" s="37">
        <f>E11-E10</f>
        <v>-66.32000000000016</v>
      </c>
      <c r="F14" s="38">
        <f>F11-F10</f>
        <v>-5.820000000000164</v>
      </c>
      <c r="G14" s="66"/>
    </row>
    <row r="15" spans="1:7" ht="16.5" thickBot="1">
      <c r="A15" s="24" t="s">
        <v>35</v>
      </c>
      <c r="B15" s="62">
        <f>((B11-B10)/B10)*100</f>
        <v>-43.542008023052155</v>
      </c>
      <c r="C15" s="39">
        <f>((C11-C10)/C10)*100</f>
        <v>-25.41081133228287</v>
      </c>
      <c r="D15" s="40">
        <f>((D11-D10)/D10)*100</f>
        <v>-19.524572249749255</v>
      </c>
      <c r="E15" s="40">
        <f>((E11-E10)/E10)*100</f>
        <v>-9.330069497200437</v>
      </c>
      <c r="F15" s="41">
        <f>((F11-F10)/F10)*100</f>
        <v>-0.7710447523913202</v>
      </c>
      <c r="G15" s="66"/>
    </row>
    <row r="16" spans="1:7" ht="32.25" thickBot="1">
      <c r="A16" s="25" t="s">
        <v>36</v>
      </c>
      <c r="B16" s="26">
        <v>1.095</v>
      </c>
      <c r="C16" s="27">
        <v>1.06</v>
      </c>
      <c r="D16" s="27">
        <v>1.074</v>
      </c>
      <c r="E16" s="27">
        <v>1.064</v>
      </c>
      <c r="F16" s="63">
        <v>1.062</v>
      </c>
      <c r="G16" s="45"/>
    </row>
    <row r="17" spans="1:7" ht="12.75">
      <c r="A17" s="17"/>
      <c r="B17" s="17"/>
      <c r="C17" s="17"/>
      <c r="D17" s="17"/>
      <c r="E17" s="17"/>
      <c r="F17" s="17"/>
      <c r="G17" s="17"/>
    </row>
  </sheetData>
  <sheetProtection/>
  <mergeCells count="4">
    <mergeCell ref="A2:G2"/>
    <mergeCell ref="G11:G12"/>
    <mergeCell ref="G13:G15"/>
    <mergeCell ref="G8:G9"/>
  </mergeCells>
  <printOptions/>
  <pageMargins left="0.75" right="0.75" top="0.41" bottom="1.55" header="0.27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Admin</cp:lastModifiedBy>
  <cp:lastPrinted>2010-10-25T05:19:29Z</cp:lastPrinted>
  <dcterms:created xsi:type="dcterms:W3CDTF">2008-06-09T07:04:25Z</dcterms:created>
  <dcterms:modified xsi:type="dcterms:W3CDTF">2012-12-03T06:54:05Z</dcterms:modified>
  <cp:category/>
  <cp:version/>
  <cp:contentType/>
  <cp:contentStatus/>
</cp:coreProperties>
</file>